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roject Report" sheetId="1" r:id="rId1"/>
    <sheet name="Hindi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8" i="2"/>
  <c r="F53" s="1"/>
  <c r="I8" i="1"/>
  <c r="H54" s="1"/>
  <c r="I14" i="2"/>
  <c r="I15"/>
  <c r="I16"/>
  <c r="I13"/>
  <c r="I40"/>
  <c r="I41"/>
  <c r="I39"/>
  <c r="I38"/>
  <c r="I37"/>
  <c r="I36"/>
  <c r="I35"/>
  <c r="I34"/>
  <c r="I31"/>
  <c r="I30"/>
  <c r="I29"/>
  <c r="I24"/>
  <c r="I23"/>
  <c r="I22"/>
  <c r="I12"/>
  <c r="J50" i="1"/>
  <c r="J39"/>
  <c r="J38"/>
  <c r="J37"/>
  <c r="J36"/>
  <c r="J35"/>
  <c r="J34"/>
  <c r="J33"/>
  <c r="J32"/>
  <c r="J28"/>
  <c r="J27"/>
  <c r="J26"/>
  <c r="J22"/>
  <c r="J21"/>
  <c r="J20"/>
  <c r="J23" s="1"/>
  <c r="J14"/>
  <c r="J13"/>
  <c r="J12"/>
  <c r="J15" l="1"/>
  <c r="J54" s="1"/>
  <c r="J5" s="1"/>
  <c r="I26" i="2"/>
  <c r="G58" s="1"/>
  <c r="I58" s="1"/>
  <c r="I42"/>
  <c r="G60" s="1"/>
  <c r="I60" s="1"/>
  <c r="I17"/>
  <c r="I32"/>
  <c r="G59" s="1"/>
  <c r="I59" s="1"/>
  <c r="I44"/>
  <c r="J40" i="1"/>
  <c r="I30" s="1"/>
  <c r="J29"/>
  <c r="I24" s="1"/>
  <c r="J43"/>
  <c r="I18"/>
  <c r="J63" l="1"/>
  <c r="J45"/>
  <c r="J61" s="1"/>
  <c r="G62" i="2"/>
  <c r="I62" s="1"/>
  <c r="I53"/>
  <c r="F5" s="1"/>
  <c r="I45"/>
  <c r="I46"/>
  <c r="I47" s="1"/>
  <c r="J44" i="1"/>
  <c r="J60" s="1"/>
  <c r="J59"/>
  <c r="J46"/>
  <c r="H55" s="1"/>
  <c r="F19" i="2" l="1"/>
  <c r="F6"/>
  <c r="B49"/>
  <c r="I49" s="1"/>
  <c r="I50" s="1"/>
  <c r="F54"/>
  <c r="I54" s="1"/>
  <c r="I55" s="1"/>
  <c r="F4" s="1"/>
  <c r="I17" i="1"/>
  <c r="I49"/>
  <c r="J49" s="1"/>
  <c r="J51" s="1"/>
  <c r="I42"/>
  <c r="G61" i="2" l="1"/>
  <c r="I61" s="1"/>
  <c r="I63" s="1"/>
  <c r="H66" s="1"/>
  <c r="H68" s="1"/>
  <c r="J55" i="1"/>
  <c r="I48"/>
  <c r="H70" i="2" l="1"/>
  <c r="H75"/>
  <c r="H71"/>
  <c r="J6" i="1"/>
  <c r="J56"/>
  <c r="H72" i="2" l="1"/>
  <c r="H74" s="1"/>
  <c r="H76" s="1"/>
  <c r="J4" i="1"/>
  <c r="J62"/>
  <c r="J64" s="1"/>
  <c r="I53"/>
  <c r="F7" i="2" l="1"/>
  <c r="J67" i="1"/>
  <c r="J69" s="1"/>
  <c r="J72" s="1"/>
  <c r="I58"/>
  <c r="I66" l="1"/>
  <c r="J79"/>
  <c r="J73"/>
  <c r="J75" l="1"/>
  <c r="J78" s="1"/>
  <c r="J80" s="1"/>
  <c r="J7" l="1"/>
  <c r="I71"/>
  <c r="G82"/>
  <c r="I77"/>
</calcChain>
</file>

<file path=xl/sharedStrings.xml><?xml version="1.0" encoding="utf-8"?>
<sst xmlns="http://schemas.openxmlformats.org/spreadsheetml/2006/main" count="224" uniqueCount="181">
  <si>
    <t>Project Report</t>
  </si>
  <si>
    <t>1.</t>
  </si>
  <si>
    <t>2.</t>
  </si>
  <si>
    <t>3.</t>
  </si>
  <si>
    <t>Cost Of Project (Amount In Rs.):-</t>
  </si>
  <si>
    <t>4.</t>
  </si>
  <si>
    <t>Capital Expenditure (Amount In Rs.):-</t>
  </si>
  <si>
    <t>5.</t>
  </si>
  <si>
    <t>Working Capital (Amount In Rs.):-</t>
  </si>
  <si>
    <t>6.</t>
  </si>
  <si>
    <t>Unit's Sale Capacity Per Year (Amount In Rs.):-</t>
  </si>
  <si>
    <t>7.</t>
  </si>
  <si>
    <t>Non Recurring Expenditure (Amount In Rs.):-</t>
  </si>
  <si>
    <t>(i)</t>
  </si>
  <si>
    <t>Land &amp; Building:-</t>
  </si>
  <si>
    <t>Self</t>
  </si>
  <si>
    <t>(ii)</t>
  </si>
  <si>
    <t>Machine Plant &amp; Equipment:-</t>
  </si>
  <si>
    <t>S.N.</t>
  </si>
  <si>
    <t>Name Of Machine</t>
  </si>
  <si>
    <t>Nos</t>
  </si>
  <si>
    <t>Rate Rs.</t>
  </si>
  <si>
    <t>Amount In Rs.</t>
  </si>
  <si>
    <t>As Par Quotation</t>
  </si>
  <si>
    <t>Total:-</t>
  </si>
  <si>
    <t>8.</t>
  </si>
  <si>
    <t>Recurring Expenditure Per Month (Amount In Rs.):-</t>
  </si>
  <si>
    <t>Type</t>
  </si>
  <si>
    <t>Quantity</t>
  </si>
  <si>
    <t>Rate (Rs.)</t>
  </si>
  <si>
    <t>Electronics Parts &amp; Other Items</t>
  </si>
  <si>
    <t>(B) Wokers &amp; Laborers (Per Month):-</t>
  </si>
  <si>
    <t>Category</t>
  </si>
  <si>
    <t>No.s</t>
  </si>
  <si>
    <t>Salary (In Rs.)</t>
  </si>
  <si>
    <t>Amount in Rs.</t>
  </si>
  <si>
    <t>Skilled Worker</t>
  </si>
  <si>
    <t>Semi Skilled Worker</t>
  </si>
  <si>
    <t>Unskilled Woekers</t>
  </si>
  <si>
    <t>(C) Expenditure On Various Other Items (Per Month) Rs.:-</t>
  </si>
  <si>
    <t>Particulars</t>
  </si>
  <si>
    <t>Rent</t>
  </si>
  <si>
    <t>Maintenance Expenses</t>
  </si>
  <si>
    <t>Post &amp; Stationery</t>
  </si>
  <si>
    <t>Repair &amp; Service</t>
  </si>
  <si>
    <t>Transportation</t>
  </si>
  <si>
    <t>Fule ( Diesel &amp; Petrol etc.)</t>
  </si>
  <si>
    <t>Insurance</t>
  </si>
  <si>
    <t>Other Expenditure</t>
  </si>
  <si>
    <t>9.</t>
  </si>
  <si>
    <t>Total Recurring Expenditure Capital (Per Month Rs.):-</t>
  </si>
  <si>
    <t>A.</t>
  </si>
  <si>
    <t>B.</t>
  </si>
  <si>
    <t>Wokers &amp; Laborers (Per Month)</t>
  </si>
  <si>
    <t>C.</t>
  </si>
  <si>
    <t>Expenditure On Various Other Items (Per Month)</t>
  </si>
  <si>
    <t>10.</t>
  </si>
  <si>
    <t>Working Capital Requirement (Three Months) Rs.:-</t>
  </si>
  <si>
    <t>i.</t>
  </si>
  <si>
    <t>Working Capital Requirement For Three Monhts</t>
  </si>
  <si>
    <t>ii.</t>
  </si>
  <si>
    <t>Round Off</t>
  </si>
  <si>
    <t>11.</t>
  </si>
  <si>
    <t>Total Expenditure On Project (Amount In Rs.):-</t>
  </si>
  <si>
    <t>Machine Plant &amp; Equipment &amp; Tools</t>
  </si>
  <si>
    <t>Working Capital</t>
  </si>
  <si>
    <t>12.</t>
  </si>
  <si>
    <t>Expenditure On Production Per Yearly (Amount In Rs.):-</t>
  </si>
  <si>
    <t>a.</t>
  </si>
  <si>
    <t>Raw Material</t>
  </si>
  <si>
    <t>b.</t>
  </si>
  <si>
    <t>Labur &amp; Wages</t>
  </si>
  <si>
    <t>c.</t>
  </si>
  <si>
    <t>Miscellaneous Expenses</t>
  </si>
  <si>
    <t>d.</t>
  </si>
  <si>
    <t>Bank Loan Interest On Project Cost @12%</t>
  </si>
  <si>
    <t>e.</t>
  </si>
  <si>
    <t>Depreciation On Machine Equipment &amp; Tools (Assets) @10%</t>
  </si>
  <si>
    <t>13.</t>
  </si>
  <si>
    <t>Annual Production in Rs.:-</t>
  </si>
  <si>
    <t>Annual Production Cost Rs.</t>
  </si>
  <si>
    <t>14.</t>
  </si>
  <si>
    <t>Annual Sale Income (Sales Revenue) Rs.</t>
  </si>
  <si>
    <t>Profit Income From Sales  @35%</t>
  </si>
  <si>
    <t>Income From Sale Revenue Rs.</t>
  </si>
  <si>
    <t>+</t>
  </si>
  <si>
    <t>iii.</t>
  </si>
  <si>
    <t>15.</t>
  </si>
  <si>
    <t>Profit Yearly in Rs.:-</t>
  </si>
  <si>
    <t>i</t>
  </si>
  <si>
    <t>Income From Sales in Rs.</t>
  </si>
  <si>
    <t>ii</t>
  </si>
  <si>
    <t>Annual Production Cost in Rs.                                                                    -</t>
  </si>
  <si>
    <t>Total Profit=</t>
  </si>
  <si>
    <t>16.</t>
  </si>
  <si>
    <t>Income Before Various Taxes (Rs.)=</t>
  </si>
  <si>
    <t>Profit Par Annual @35%</t>
  </si>
  <si>
    <t>Applicant Signature</t>
  </si>
  <si>
    <t>(A) Raw Material Requirement (Per Month):-</t>
  </si>
  <si>
    <t>Raw Material Name</t>
  </si>
  <si>
    <t>ifj;kstuk izfrosnu</t>
  </si>
  <si>
    <t>¼d½ Hkqfe ,oa Hkou&amp;</t>
  </si>
  <si>
    <t>Loa;</t>
  </si>
  <si>
    <t>¼[k½ e'khu la;a= ,oa midj.k&amp;</t>
  </si>
  <si>
    <t>Øekad</t>
  </si>
  <si>
    <t>e'khu dk uke</t>
  </si>
  <si>
    <t>vnn</t>
  </si>
  <si>
    <t>nj</t>
  </si>
  <si>
    <t>ewY;</t>
  </si>
  <si>
    <t xml:space="preserve">As Per Quotation </t>
  </si>
  <si>
    <t>vkorhZ] jsdfjax] O;; izfrekg</t>
  </si>
  <si>
    <t>dPpk eky dk uke</t>
  </si>
  <si>
    <t>vkdkj</t>
  </si>
  <si>
    <t>ek=k</t>
  </si>
  <si>
    <t>vk;ju jkWM] vk;ju lhV] vU;</t>
  </si>
  <si>
    <t>dqy %&amp;</t>
  </si>
  <si>
    <t>laoxZ</t>
  </si>
  <si>
    <t>la[;k</t>
  </si>
  <si>
    <t>jkf'k</t>
  </si>
  <si>
    <t>dq'ky Jfed</t>
  </si>
  <si>
    <t xml:space="preserve"> v/kZdq'ky Jfed</t>
  </si>
  <si>
    <t>vdq'ky Jfed</t>
  </si>
  <si>
    <t>fdjk;k &amp;</t>
  </si>
  <si>
    <t>j[k j[kko [kpZ &amp;</t>
  </si>
  <si>
    <t>Mkd ,oa LVs'kujh&amp;</t>
  </si>
  <si>
    <t>ejEefr ,oa lsok&amp;</t>
  </si>
  <si>
    <t>;krk;kr &amp;</t>
  </si>
  <si>
    <t>vU; [kPkZ &amp;</t>
  </si>
  <si>
    <t>¼d½ dPpk eky dh vko';drk</t>
  </si>
  <si>
    <t>¼[k½ Jfed ,oa etnwj</t>
  </si>
  <si>
    <t>¼x½ fofo/k enksa ij O;;</t>
  </si>
  <si>
    <t>;kstuk ij dqy O;; &amp;</t>
  </si>
  <si>
    <t>¼d½ e'khu@l;a= ,oa midj.k &amp;</t>
  </si>
  <si>
    <t>¼[k½ dk;Z'khy iwath &amp;</t>
  </si>
  <si>
    <t>¼d½ dPpk eky</t>
  </si>
  <si>
    <t>¼[k½ Je ,oa etnwjh</t>
  </si>
  <si>
    <t>¼x½ fofo/k O;;</t>
  </si>
  <si>
    <t xml:space="preserve">ykHk ¼okf"kZd½ </t>
  </si>
  <si>
    <t>d &amp; fczdzh ls vk;</t>
  </si>
  <si>
    <t>[k &amp; okf"kZd mRiknu</t>
  </si>
  <si>
    <t>vkosnd dk gLrk{kj</t>
  </si>
  <si>
    <r>
      <t>bdkbZ dh {kerk ¼</t>
    </r>
    <r>
      <rPr>
        <b/>
        <i/>
        <sz val="13"/>
        <color theme="1"/>
        <rFont val="Kruti Dev 010"/>
      </rPr>
      <t>izfr o"kZ</t>
    </r>
    <r>
      <rPr>
        <b/>
        <sz val="13"/>
        <color theme="1"/>
        <rFont val="Kruti Dev 010"/>
      </rPr>
      <t xml:space="preserve">½&amp; </t>
    </r>
  </si>
  <si>
    <r>
      <t>vukorhZ ¼</t>
    </r>
    <r>
      <rPr>
        <b/>
        <i/>
        <sz val="13"/>
        <color theme="1"/>
        <rFont val="Kruti Dev 010"/>
      </rPr>
      <t>uu&amp;jsdfjax</t>
    </r>
    <r>
      <rPr>
        <b/>
        <sz val="13"/>
        <color theme="1"/>
        <rFont val="Kruti Dev 010"/>
      </rPr>
      <t>½ O;; &amp;</t>
    </r>
  </si>
  <si>
    <r>
      <t>¼d½ dPpk eky dk vko';drk ¼</t>
    </r>
    <r>
      <rPr>
        <i/>
        <sz val="13"/>
        <color theme="1"/>
        <rFont val="Kruti Dev 010"/>
      </rPr>
      <t>izfrekg</t>
    </r>
    <r>
      <rPr>
        <sz val="13"/>
        <color theme="1"/>
        <rFont val="Kruti Dev 010"/>
      </rPr>
      <t>½</t>
    </r>
  </si>
  <si>
    <r>
      <t>¼[k½ Jfed ,oa etnwj ¼</t>
    </r>
    <r>
      <rPr>
        <i/>
        <sz val="13"/>
        <color theme="1"/>
        <rFont val="Kruti Dev 010"/>
      </rPr>
      <t>izfrekg</t>
    </r>
    <r>
      <rPr>
        <sz val="13"/>
        <color theme="1"/>
        <rFont val="Kruti Dev 010"/>
      </rPr>
      <t>½</t>
    </r>
  </si>
  <si>
    <r>
      <t>¼x½ fofHkUu enksa ij O;; ¼</t>
    </r>
    <r>
      <rPr>
        <i/>
        <sz val="13"/>
        <color theme="1"/>
        <rFont val="Kruti Dev 010"/>
      </rPr>
      <t>izfrekg</t>
    </r>
    <r>
      <rPr>
        <sz val="13"/>
        <color theme="1"/>
        <rFont val="Kruti Dev 010"/>
      </rPr>
      <t>½ &amp;</t>
    </r>
  </si>
  <si>
    <r>
      <t>bZa/ku ¼</t>
    </r>
    <r>
      <rPr>
        <i/>
        <sz val="13"/>
        <color theme="1"/>
        <rFont val="Kruti Dev 010"/>
      </rPr>
      <t>fctyh Mhty vkfn</t>
    </r>
    <r>
      <rPr>
        <sz val="13"/>
        <color theme="1"/>
        <rFont val="Kruti Dev 010"/>
      </rPr>
      <t>½ &amp;</t>
    </r>
  </si>
  <si>
    <r>
      <t>dqy vkorhZ jsdfjax ¼</t>
    </r>
    <r>
      <rPr>
        <b/>
        <i/>
        <sz val="13"/>
        <color theme="1"/>
        <rFont val="Kruti Dev 010"/>
      </rPr>
      <t>O;;</t>
    </r>
    <r>
      <rPr>
        <b/>
        <sz val="13"/>
        <color theme="1"/>
        <rFont val="Kruti Dev 010"/>
      </rPr>
      <t>½ izfrekg</t>
    </r>
  </si>
  <si>
    <r>
      <t>dk;Z'khy iwath dh vko';drk ¼</t>
    </r>
    <r>
      <rPr>
        <b/>
        <i/>
        <sz val="13"/>
        <color theme="1"/>
        <rFont val="Kruti Dev 010"/>
      </rPr>
      <t>rhu ekg</t>
    </r>
    <r>
      <rPr>
        <b/>
        <sz val="13"/>
        <color theme="1"/>
        <rFont val="Kruti Dev 010"/>
      </rPr>
      <t>½</t>
    </r>
  </si>
  <si>
    <r>
      <t>mRiknu ij O;; ¼</t>
    </r>
    <r>
      <rPr>
        <b/>
        <i/>
        <sz val="13"/>
        <color theme="1"/>
        <rFont val="Kruti Dev 010"/>
      </rPr>
      <t>okf"kZd</t>
    </r>
    <r>
      <rPr>
        <b/>
        <sz val="13"/>
        <color theme="1"/>
        <rFont val="Kruti Dev 010"/>
      </rPr>
      <t>½</t>
    </r>
  </si>
  <si>
    <r>
      <t xml:space="preserve">¼?k½ ;kstuk ykxr ij cSad _.k dk lwn </t>
    </r>
    <r>
      <rPr>
        <sz val="13"/>
        <color theme="1"/>
        <rFont val="Arial"/>
        <family val="2"/>
      </rPr>
      <t>@12%</t>
    </r>
    <r>
      <rPr>
        <sz val="13"/>
        <color theme="1"/>
        <rFont val="Kruti Dev 010"/>
      </rPr>
      <t xml:space="preserve"> </t>
    </r>
  </si>
  <si>
    <r>
      <t xml:space="preserve">¼p½ e'khu midkj.k ij gzkl </t>
    </r>
    <r>
      <rPr>
        <sz val="13"/>
        <color theme="1"/>
        <rFont val="Arial"/>
        <family val="2"/>
      </rPr>
      <t>@10%</t>
    </r>
  </si>
  <si>
    <r>
      <t>foØh ls vkenuh ¼</t>
    </r>
    <r>
      <rPr>
        <b/>
        <i/>
        <sz val="13"/>
        <color theme="1"/>
        <rFont val="Kruti Dev 010"/>
      </rPr>
      <t>okf"kZd</t>
    </r>
    <r>
      <rPr>
        <b/>
        <sz val="13"/>
        <color theme="1"/>
        <rFont val="Kruti Dev 010"/>
      </rPr>
      <t xml:space="preserve">½ </t>
    </r>
    <r>
      <rPr>
        <b/>
        <sz val="13"/>
        <color theme="1"/>
        <rFont val="Arial"/>
        <family val="2"/>
      </rPr>
      <t xml:space="preserve">@35% </t>
    </r>
    <r>
      <rPr>
        <b/>
        <sz val="13"/>
        <color theme="1"/>
        <rFont val="Kruti Dev 010"/>
      </rPr>
      <t xml:space="preserve">                                  </t>
    </r>
  </si>
  <si>
    <r>
      <t>fofo/k djksa ¼</t>
    </r>
    <r>
      <rPr>
        <b/>
        <i/>
        <sz val="13"/>
        <color theme="1"/>
        <rFont val="Kruti Dev 010"/>
      </rPr>
      <t>VSDl</t>
    </r>
    <r>
      <rPr>
        <b/>
        <sz val="13"/>
        <color theme="1"/>
        <rFont val="Kruti Dev 010"/>
      </rPr>
      <t>½ ds iwoZ dh vk; okf"kZd</t>
    </r>
  </si>
  <si>
    <t>ifj;kstuk ykxr</t>
  </si>
  <si>
    <t>iawthxr O;;</t>
  </si>
  <si>
    <t>dk;Z'khy iwath</t>
  </si>
  <si>
    <t>1-</t>
  </si>
  <si>
    <t>2-</t>
  </si>
  <si>
    <t>3-</t>
  </si>
  <si>
    <t>4-</t>
  </si>
  <si>
    <t>5-</t>
  </si>
  <si>
    <t>6-</t>
  </si>
  <si>
    <t>7-</t>
  </si>
  <si>
    <t>9-</t>
  </si>
  <si>
    <t>10-</t>
  </si>
  <si>
    <t>11-</t>
  </si>
  <si>
    <t>12-</t>
  </si>
  <si>
    <t>13-</t>
  </si>
  <si>
    <t>14-</t>
  </si>
  <si>
    <t>15-</t>
  </si>
  <si>
    <t>16-</t>
  </si>
  <si>
    <t>chek</t>
  </si>
  <si>
    <t>okf"kZd mRiknu ykxr</t>
  </si>
  <si>
    <r>
      <t>foØh ls vk; ¼</t>
    </r>
    <r>
      <rPr>
        <b/>
        <i/>
        <sz val="13"/>
        <color theme="1"/>
        <rFont val="Kruti Dev 010"/>
      </rPr>
      <t>okf"kZd</t>
    </r>
    <r>
      <rPr>
        <b/>
        <sz val="13"/>
        <color theme="1"/>
        <rFont val="Kruti Dev 010"/>
      </rPr>
      <t xml:space="preserve">½                                 </t>
    </r>
  </si>
  <si>
    <t/>
  </si>
  <si>
    <r>
      <rPr>
        <b/>
        <sz val="13"/>
        <color theme="1"/>
        <rFont val="Kruti Dev 010"/>
      </rPr>
      <t>bdkbZ dk uke ,oa irk&amp;</t>
    </r>
    <r>
      <rPr>
        <sz val="13"/>
        <color theme="1"/>
        <rFont val="Kruti Dev 010"/>
      </rPr>
      <t xml:space="preserve"> </t>
    </r>
    <r>
      <rPr>
        <b/>
        <sz val="13"/>
        <color theme="1"/>
        <rFont val="Kruti Dev 010"/>
      </rPr>
      <t>xsV fxjhy</t>
    </r>
    <r>
      <rPr>
        <sz val="13"/>
        <color theme="1"/>
        <rFont val="Kruti Dev 010"/>
      </rPr>
      <t>]</t>
    </r>
    <r>
      <rPr>
        <i/>
        <sz val="13"/>
        <color theme="1"/>
        <rFont val="Kruti Dev 010"/>
      </rPr>
      <t xml:space="preserve"> xzke&amp; ] iksLV&amp; cktkj] Fkkuk&amp; eq0] ftyk&amp; jkaph] fiu&amp; 834001] &gt;kj[kaM+A</t>
    </r>
  </si>
  <si>
    <t>Raw Material Requirement (Per Month)</t>
  </si>
  <si>
    <r>
      <rPr>
        <b/>
        <sz val="13"/>
        <color theme="1"/>
        <rFont val="Kruti Dev 010"/>
      </rPr>
      <t>LoRrokf/kdkjh @lk&gt;snkj dk uke ,oa iwjk irk</t>
    </r>
    <r>
      <rPr>
        <sz val="13"/>
        <color theme="1"/>
        <rFont val="Kruti Dev 010"/>
      </rPr>
      <t>&amp;</t>
    </r>
    <r>
      <rPr>
        <i/>
        <sz val="13"/>
        <color theme="1"/>
        <rFont val="Kruti Dev 010"/>
      </rPr>
      <t xml:space="preserve">  </t>
    </r>
    <r>
      <rPr>
        <b/>
        <i/>
        <sz val="13"/>
        <color theme="1"/>
        <rFont val="Kruti Dev 010"/>
      </rPr>
      <t xml:space="preserve">izrhd dqekj] </t>
    </r>
    <r>
      <rPr>
        <i/>
        <sz val="13"/>
        <color theme="1"/>
        <rFont val="Kruti Dev 010"/>
      </rPr>
      <t>xzke&amp; ] iksLV&amp; cktkj] Fkkuk&amp; eq0] ftyk&amp; jkaph] fiu&amp; 834001] &gt;kj[kaM+A</t>
    </r>
  </si>
  <si>
    <r>
      <rPr>
        <b/>
        <u/>
        <sz val="12"/>
        <color theme="1"/>
        <rFont val="Calibri"/>
        <family val="2"/>
        <scheme val="minor"/>
      </rPr>
      <t>Unit Name &amp; Address:-  ELECTRONICS SERVICING CENTRE</t>
    </r>
    <r>
      <rPr>
        <b/>
        <sz val="12"/>
        <color theme="1"/>
        <rFont val="Calibri"/>
        <family val="2"/>
        <scheme val="minor"/>
      </rPr>
      <t>, At- Uper Bazar, Po- Ranchi, Ps- Ranchi, Dist- Ranchi, State- Jharkhand, Pin- 834001.</t>
    </r>
  </si>
  <si>
    <r>
      <t>Proprietor/ Partner Name &amp; Full Address:-  PRATIK KUMAR,</t>
    </r>
    <r>
      <rPr>
        <b/>
        <sz val="12"/>
        <color theme="1"/>
        <rFont val="Calibri"/>
        <family val="2"/>
        <scheme val="minor"/>
      </rPr>
      <t xml:space="preserve"> At- Uper Bazar, Po- Ranchi, Ps- Ranchi, Dist- Ranchi, State- Jharkhand, Pin- 834001.</t>
    </r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</si>
</sst>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3"/>
      <color theme="1"/>
      <name val="Kruti Dev 010"/>
    </font>
    <font>
      <sz val="13"/>
      <color theme="1"/>
      <name val="Calibri"/>
      <family val="2"/>
      <scheme val="minor"/>
    </font>
    <font>
      <b/>
      <sz val="13"/>
      <color theme="1"/>
      <name val="Kruti Dev 010"/>
    </font>
    <font>
      <i/>
      <sz val="13"/>
      <color theme="1"/>
      <name val="Kruti Dev 010"/>
    </font>
    <font>
      <b/>
      <i/>
      <sz val="13"/>
      <color theme="1"/>
      <name val="Kruti Dev 010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theme="0" tint="-0.14999847407452621"/>
      <name val="Arial"/>
      <family val="2"/>
    </font>
    <font>
      <b/>
      <u/>
      <sz val="20"/>
      <color theme="1"/>
      <name val="Kruti Dev 010"/>
    </font>
    <font>
      <b/>
      <u/>
      <sz val="24"/>
      <color theme="1"/>
      <name val="Calibri"/>
      <family val="2"/>
      <scheme val="minor"/>
    </font>
    <font>
      <b/>
      <u val="singleAccounting"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8">
    <xf numFmtId="0" fontId="0" fillId="0" borderId="0" xfId="0"/>
    <xf numFmtId="0" fontId="3" fillId="0" borderId="0" xfId="0" applyFont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 wrapText="1"/>
    </xf>
    <xf numFmtId="43" fontId="3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43" fontId="6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vertical="center"/>
    </xf>
    <xf numFmtId="43" fontId="3" fillId="0" borderId="0" xfId="0" applyNumberFormat="1" applyFont="1" applyBorder="1" applyAlignment="1">
      <alignment vertical="center"/>
    </xf>
    <xf numFmtId="43" fontId="3" fillId="0" borderId="2" xfId="0" applyNumberFormat="1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43" fontId="3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vertical="center"/>
    </xf>
    <xf numFmtId="43" fontId="2" fillId="0" borderId="0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2" fillId="0" borderId="7" xfId="0" applyNumberFormat="1" applyFont="1" applyBorder="1" applyAlignment="1">
      <alignment vertical="center"/>
    </xf>
    <xf numFmtId="164" fontId="2" fillId="0" borderId="7" xfId="1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3" fontId="3" fillId="0" borderId="0" xfId="0" applyNumberFormat="1" applyFont="1" applyBorder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center" vertical="center"/>
    </xf>
    <xf numFmtId="43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43" fontId="8" fillId="0" borderId="5" xfId="0" applyNumberFormat="1" applyFont="1" applyBorder="1" applyAlignment="1">
      <alignment horizontal="center" vertical="center"/>
    </xf>
    <xf numFmtId="43" fontId="8" fillId="0" borderId="6" xfId="0" applyNumberFormat="1" applyFont="1" applyBorder="1" applyAlignment="1">
      <alignment horizontal="center" vertical="center"/>
    </xf>
    <xf numFmtId="43" fontId="8" fillId="0" borderId="4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left" vertical="center"/>
    </xf>
    <xf numFmtId="43" fontId="2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0" xfId="0" applyFont="1"/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164" fontId="14" fillId="0" borderId="5" xfId="0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4" fontId="15" fillId="0" borderId="4" xfId="1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1" fillId="0" borderId="4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1" fillId="0" borderId="4" xfId="0" applyFont="1" applyBorder="1" applyAlignment="1">
      <alignment horizontal="left" vertical="center"/>
    </xf>
    <xf numFmtId="164" fontId="15" fillId="0" borderId="7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4" fontId="14" fillId="0" borderId="4" xfId="1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164" fontId="15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top"/>
    </xf>
    <xf numFmtId="0" fontId="10" fillId="0" borderId="0" xfId="0" applyFont="1" applyBorder="1"/>
    <xf numFmtId="0" fontId="11" fillId="0" borderId="7" xfId="0" applyFont="1" applyBorder="1" applyAlignment="1">
      <alignment horizontal="left" vertical="center"/>
    </xf>
    <xf numFmtId="0" fontId="11" fillId="0" borderId="5" xfId="0" applyFont="1" applyBorder="1" applyAlignment="1">
      <alignment horizontal="right" vertical="top"/>
    </xf>
    <xf numFmtId="0" fontId="11" fillId="0" borderId="2" xfId="0" applyFont="1" applyBorder="1" applyAlignment="1">
      <alignment horizontal="right" vertical="top"/>
    </xf>
    <xf numFmtId="0" fontId="11" fillId="0" borderId="6" xfId="0" applyFont="1" applyBorder="1" applyAlignment="1">
      <alignment horizontal="right" vertical="top"/>
    </xf>
    <xf numFmtId="164" fontId="15" fillId="0" borderId="12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164" fontId="14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164" fontId="15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164" fontId="15" fillId="2" borderId="4" xfId="0" applyNumberFormat="1" applyFont="1" applyFill="1" applyBorder="1" applyAlignment="1">
      <alignment horizontal="left" vertical="center"/>
    </xf>
    <xf numFmtId="164" fontId="15" fillId="2" borderId="5" xfId="0" applyNumberFormat="1" applyFont="1" applyFill="1" applyBorder="1" applyAlignment="1">
      <alignment horizontal="center" vertical="center"/>
    </xf>
    <xf numFmtId="164" fontId="15" fillId="2" borderId="6" xfId="0" applyNumberFormat="1" applyFont="1" applyFill="1" applyBorder="1" applyAlignment="1">
      <alignment horizontal="center" vertical="center"/>
    </xf>
    <xf numFmtId="164" fontId="15" fillId="2" borderId="5" xfId="0" quotePrefix="1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164" fontId="19" fillId="0" borderId="9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164" fontId="19" fillId="0" borderId="13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164" fontId="19" fillId="0" borderId="13" xfId="0" applyNumberFormat="1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64" fontId="19" fillId="0" borderId="14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vertical="center"/>
    </xf>
    <xf numFmtId="164" fontId="14" fillId="0" borderId="6" xfId="0" applyNumberFormat="1" applyFont="1" applyBorder="1" applyAlignment="1">
      <alignment vertical="center"/>
    </xf>
    <xf numFmtId="0" fontId="10" fillId="0" borderId="5" xfId="0" applyFont="1" applyBorder="1"/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/>
    </xf>
    <xf numFmtId="1" fontId="3" fillId="2" borderId="0" xfId="0" applyNumberFormat="1" applyFont="1" applyFill="1" applyBorder="1" applyAlignment="1">
      <alignment horizontal="center" vertical="center"/>
    </xf>
    <xf numFmtId="43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9"/>
  <sheetViews>
    <sheetView tabSelected="1" topLeftCell="A70" zoomScale="120" zoomScaleNormal="120" workbookViewId="0">
      <selection activeCell="J9" sqref="J9"/>
    </sheetView>
  </sheetViews>
  <sheetFormatPr defaultRowHeight="15.75"/>
  <cols>
    <col min="1" max="1" width="4.28515625" style="53" bestFit="1" customWidth="1"/>
    <col min="2" max="2" width="4.85546875" style="1" bestFit="1" customWidth="1"/>
    <col min="3" max="3" width="4.5703125" style="1" bestFit="1" customWidth="1"/>
    <col min="4" max="5" width="9.140625" style="1"/>
    <col min="6" max="6" width="13" style="1" customWidth="1"/>
    <col min="7" max="7" width="9.42578125" style="1" customWidth="1"/>
    <col min="8" max="8" width="8.7109375" style="53" customWidth="1"/>
    <col min="9" max="9" width="15.85546875" style="54" customWidth="1"/>
    <col min="10" max="10" width="15.5703125" style="1" customWidth="1"/>
    <col min="11" max="16384" width="9.140625" style="1"/>
  </cols>
  <sheetData>
    <row r="1" spans="1:10" ht="31.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ht="33.75" customHeight="1">
      <c r="A2" s="60" t="s">
        <v>1</v>
      </c>
      <c r="B2" s="181" t="s">
        <v>179</v>
      </c>
      <c r="C2" s="181"/>
      <c r="D2" s="181"/>
      <c r="E2" s="181"/>
      <c r="F2" s="181"/>
      <c r="G2" s="181"/>
      <c r="H2" s="181"/>
      <c r="I2" s="181"/>
      <c r="J2" s="181"/>
    </row>
    <row r="3" spans="1:10" ht="35.25" customHeight="1">
      <c r="A3" s="60" t="s">
        <v>2</v>
      </c>
      <c r="B3" s="182" t="s">
        <v>180</v>
      </c>
      <c r="C3" s="181"/>
      <c r="D3" s="181"/>
      <c r="E3" s="181"/>
      <c r="F3" s="181"/>
      <c r="G3" s="181"/>
      <c r="H3" s="181"/>
      <c r="I3" s="181"/>
      <c r="J3" s="181"/>
    </row>
    <row r="4" spans="1:10" ht="18">
      <c r="A4" s="61" t="s">
        <v>3</v>
      </c>
      <c r="B4" s="64" t="s">
        <v>4</v>
      </c>
      <c r="C4" s="64"/>
      <c r="D4" s="64"/>
      <c r="E4" s="64"/>
      <c r="F4" s="64"/>
      <c r="G4" s="64"/>
      <c r="H4" s="2"/>
      <c r="I4" s="3"/>
      <c r="J4" s="4">
        <f>J56</f>
        <v>1000000</v>
      </c>
    </row>
    <row r="5" spans="1:10" ht="18">
      <c r="A5" s="61" t="s">
        <v>5</v>
      </c>
      <c r="B5" s="64" t="s">
        <v>6</v>
      </c>
      <c r="C5" s="64"/>
      <c r="D5" s="64"/>
      <c r="E5" s="64"/>
      <c r="F5" s="64"/>
      <c r="G5" s="64"/>
      <c r="H5" s="2"/>
      <c r="I5" s="3"/>
      <c r="J5" s="4">
        <f>J54</f>
        <v>600000</v>
      </c>
    </row>
    <row r="6" spans="1:10" ht="18">
      <c r="A6" s="61" t="s">
        <v>7</v>
      </c>
      <c r="B6" s="64" t="s">
        <v>8</v>
      </c>
      <c r="C6" s="64"/>
      <c r="D6" s="64"/>
      <c r="E6" s="64"/>
      <c r="F6" s="64"/>
      <c r="G6" s="64"/>
      <c r="H6" s="2"/>
      <c r="I6" s="3"/>
      <c r="J6" s="4">
        <f>J55</f>
        <v>400000</v>
      </c>
    </row>
    <row r="7" spans="1:10" ht="18">
      <c r="A7" s="61" t="s">
        <v>9</v>
      </c>
      <c r="B7" s="65" t="s">
        <v>10</v>
      </c>
      <c r="C7" s="65"/>
      <c r="D7" s="65"/>
      <c r="E7" s="65"/>
      <c r="F7" s="65"/>
      <c r="G7" s="65"/>
      <c r="H7" s="5"/>
      <c r="I7" s="3"/>
      <c r="J7" s="56">
        <f>J75</f>
        <v>6723000</v>
      </c>
    </row>
    <row r="8" spans="1:10">
      <c r="A8" s="61" t="s">
        <v>11</v>
      </c>
      <c r="B8" s="66" t="s">
        <v>12</v>
      </c>
      <c r="C8" s="66"/>
      <c r="D8" s="66"/>
      <c r="E8" s="66"/>
      <c r="F8" s="66"/>
      <c r="G8" s="66"/>
      <c r="H8" s="6"/>
      <c r="I8" s="7">
        <f>J15+J9</f>
        <v>600000</v>
      </c>
      <c r="J8" s="8"/>
    </row>
    <row r="9" spans="1:10">
      <c r="A9" s="62"/>
      <c r="B9" s="46" t="s">
        <v>13</v>
      </c>
      <c r="C9" s="190" t="s">
        <v>14</v>
      </c>
      <c r="D9" s="190"/>
      <c r="E9" s="190"/>
      <c r="F9" s="190"/>
      <c r="G9" s="190"/>
      <c r="H9" s="196" t="s">
        <v>15</v>
      </c>
      <c r="I9" s="196"/>
      <c r="J9" s="197">
        <v>0</v>
      </c>
    </row>
    <row r="10" spans="1:10">
      <c r="A10" s="62"/>
      <c r="B10" s="46" t="s">
        <v>16</v>
      </c>
      <c r="C10" s="190" t="s">
        <v>17</v>
      </c>
      <c r="D10" s="190"/>
      <c r="E10" s="190"/>
      <c r="F10" s="190"/>
      <c r="G10" s="190"/>
      <c r="H10" s="190"/>
      <c r="I10" s="190"/>
      <c r="J10" s="191"/>
    </row>
    <row r="11" spans="1:10">
      <c r="A11" s="62"/>
      <c r="B11" s="192"/>
      <c r="C11" s="11" t="s">
        <v>18</v>
      </c>
      <c r="D11" s="68" t="s">
        <v>19</v>
      </c>
      <c r="E11" s="68"/>
      <c r="F11" s="68"/>
      <c r="G11" s="68"/>
      <c r="H11" s="12" t="s">
        <v>20</v>
      </c>
      <c r="I11" s="13" t="s">
        <v>21</v>
      </c>
      <c r="J11" s="11" t="s">
        <v>22</v>
      </c>
    </row>
    <row r="12" spans="1:10">
      <c r="A12" s="62"/>
      <c r="B12" s="193"/>
      <c r="C12" s="186">
        <v>1</v>
      </c>
      <c r="D12" s="183" t="s">
        <v>23</v>
      </c>
      <c r="E12" s="183"/>
      <c r="F12" s="183"/>
      <c r="G12" s="183"/>
      <c r="H12" s="184">
        <v>1</v>
      </c>
      <c r="I12" s="185">
        <v>600000</v>
      </c>
      <c r="J12" s="10">
        <f>H12*I12</f>
        <v>600000</v>
      </c>
    </row>
    <row r="13" spans="1:10">
      <c r="A13" s="62"/>
      <c r="B13" s="193"/>
      <c r="C13" s="186"/>
      <c r="D13" s="183"/>
      <c r="E13" s="183"/>
      <c r="F13" s="183"/>
      <c r="G13" s="183"/>
      <c r="H13" s="184"/>
      <c r="I13" s="185"/>
      <c r="J13" s="10">
        <f t="shared" ref="J13:J14" si="0">H13*I13</f>
        <v>0</v>
      </c>
    </row>
    <row r="14" spans="1:10">
      <c r="A14" s="62"/>
      <c r="B14" s="194"/>
      <c r="C14" s="186"/>
      <c r="D14" s="183"/>
      <c r="E14" s="183"/>
      <c r="F14" s="183"/>
      <c r="G14" s="183"/>
      <c r="H14" s="184"/>
      <c r="I14" s="185"/>
      <c r="J14" s="10">
        <f t="shared" si="0"/>
        <v>0</v>
      </c>
    </row>
    <row r="15" spans="1:10">
      <c r="A15" s="62"/>
      <c r="B15" s="14"/>
      <c r="C15" s="70" t="s">
        <v>24</v>
      </c>
      <c r="D15" s="70"/>
      <c r="E15" s="70"/>
      <c r="F15" s="70"/>
      <c r="G15" s="70"/>
      <c r="H15" s="70"/>
      <c r="I15" s="70"/>
      <c r="J15" s="59">
        <f>SUM(J12:J14)</f>
        <v>600000</v>
      </c>
    </row>
    <row r="16" spans="1:10" ht="7.5" customHeight="1">
      <c r="A16" s="62"/>
      <c r="B16" s="15"/>
      <c r="C16" s="15"/>
      <c r="D16" s="15"/>
      <c r="E16" s="15"/>
      <c r="F16" s="15"/>
      <c r="G16" s="15"/>
      <c r="H16" s="15"/>
      <c r="I16" s="57"/>
      <c r="J16" s="10"/>
    </row>
    <row r="17" spans="1:10">
      <c r="A17" s="61" t="s">
        <v>25</v>
      </c>
      <c r="B17" s="66" t="s">
        <v>26</v>
      </c>
      <c r="C17" s="66"/>
      <c r="D17" s="66"/>
      <c r="E17" s="66"/>
      <c r="F17" s="66"/>
      <c r="G17" s="66"/>
      <c r="H17" s="16"/>
      <c r="I17" s="16">
        <f>J46</f>
        <v>400000</v>
      </c>
      <c r="J17" s="17"/>
    </row>
    <row r="18" spans="1:10" ht="18">
      <c r="A18" s="62"/>
      <c r="B18" s="68" t="s">
        <v>98</v>
      </c>
      <c r="C18" s="68"/>
      <c r="D18" s="68"/>
      <c r="E18" s="68"/>
      <c r="F18" s="68"/>
      <c r="G18" s="68"/>
      <c r="H18" s="18"/>
      <c r="I18" s="19">
        <f>J23</f>
        <v>250000</v>
      </c>
      <c r="J18" s="20"/>
    </row>
    <row r="19" spans="1:10">
      <c r="A19" s="62"/>
      <c r="B19" s="11" t="s">
        <v>18</v>
      </c>
      <c r="C19" s="68" t="s">
        <v>99</v>
      </c>
      <c r="D19" s="68"/>
      <c r="E19" s="68"/>
      <c r="F19" s="68"/>
      <c r="G19" s="11" t="s">
        <v>27</v>
      </c>
      <c r="H19" s="11" t="s">
        <v>28</v>
      </c>
      <c r="I19" s="13" t="s">
        <v>29</v>
      </c>
      <c r="J19" s="11" t="s">
        <v>22</v>
      </c>
    </row>
    <row r="20" spans="1:10">
      <c r="A20" s="62"/>
      <c r="B20" s="195">
        <v>1</v>
      </c>
      <c r="C20" s="183" t="s">
        <v>30</v>
      </c>
      <c r="D20" s="183"/>
      <c r="E20" s="183"/>
      <c r="F20" s="183"/>
      <c r="G20" s="186"/>
      <c r="H20" s="184">
        <v>1</v>
      </c>
      <c r="I20" s="185">
        <v>250000</v>
      </c>
      <c r="J20" s="10">
        <f>H20*I20</f>
        <v>250000</v>
      </c>
    </row>
    <row r="21" spans="1:10">
      <c r="A21" s="62"/>
      <c r="B21" s="186"/>
      <c r="C21" s="183"/>
      <c r="D21" s="183"/>
      <c r="E21" s="183"/>
      <c r="F21" s="183"/>
      <c r="G21" s="186"/>
      <c r="H21" s="184"/>
      <c r="I21" s="185">
        <v>0</v>
      </c>
      <c r="J21" s="10">
        <f t="shared" ref="J21:J22" si="1">H21*I21</f>
        <v>0</v>
      </c>
    </row>
    <row r="22" spans="1:10">
      <c r="A22" s="62"/>
      <c r="B22" s="186"/>
      <c r="C22" s="187"/>
      <c r="D22" s="187"/>
      <c r="E22" s="187"/>
      <c r="F22" s="187"/>
      <c r="G22" s="186"/>
      <c r="H22" s="184"/>
      <c r="I22" s="185"/>
      <c r="J22" s="10">
        <f t="shared" si="1"/>
        <v>0</v>
      </c>
    </row>
    <row r="23" spans="1:10">
      <c r="A23" s="61"/>
      <c r="B23" s="71" t="s">
        <v>24</v>
      </c>
      <c r="C23" s="71"/>
      <c r="D23" s="71"/>
      <c r="E23" s="71"/>
      <c r="F23" s="71"/>
      <c r="G23" s="71"/>
      <c r="H23" s="71"/>
      <c r="I23" s="71"/>
      <c r="J23" s="21">
        <f>SUM(J20:J22)</f>
        <v>250000</v>
      </c>
    </row>
    <row r="24" spans="1:10" ht="18">
      <c r="A24" s="62"/>
      <c r="B24" s="68" t="s">
        <v>31</v>
      </c>
      <c r="C24" s="68"/>
      <c r="D24" s="68"/>
      <c r="E24" s="68"/>
      <c r="F24" s="68"/>
      <c r="G24" s="68"/>
      <c r="H24" s="18"/>
      <c r="I24" s="19">
        <f>J29</f>
        <v>51000</v>
      </c>
      <c r="J24" s="20"/>
    </row>
    <row r="25" spans="1:10">
      <c r="A25" s="62"/>
      <c r="B25" s="11" t="s">
        <v>18</v>
      </c>
      <c r="C25" s="68" t="s">
        <v>32</v>
      </c>
      <c r="D25" s="68"/>
      <c r="E25" s="68"/>
      <c r="F25" s="68"/>
      <c r="G25" s="11" t="s">
        <v>33</v>
      </c>
      <c r="H25" s="11" t="s">
        <v>28</v>
      </c>
      <c r="I25" s="13" t="s">
        <v>34</v>
      </c>
      <c r="J25" s="11" t="s">
        <v>35</v>
      </c>
    </row>
    <row r="26" spans="1:10">
      <c r="A26" s="62"/>
      <c r="B26" s="58">
        <v>1</v>
      </c>
      <c r="C26" s="63" t="s">
        <v>36</v>
      </c>
      <c r="D26" s="63"/>
      <c r="E26" s="63"/>
      <c r="F26" s="63"/>
      <c r="G26" s="186">
        <v>1</v>
      </c>
      <c r="H26" s="186"/>
      <c r="I26" s="185">
        <v>15000</v>
      </c>
      <c r="J26" s="22">
        <f>G26*I26</f>
        <v>15000</v>
      </c>
    </row>
    <row r="27" spans="1:10">
      <c r="A27" s="62"/>
      <c r="B27" s="58">
        <v>2</v>
      </c>
      <c r="C27" s="63" t="s">
        <v>37</v>
      </c>
      <c r="D27" s="63"/>
      <c r="E27" s="63"/>
      <c r="F27" s="63"/>
      <c r="G27" s="186">
        <v>2</v>
      </c>
      <c r="H27" s="186"/>
      <c r="I27" s="185">
        <v>10000</v>
      </c>
      <c r="J27" s="22">
        <f>G27*I27</f>
        <v>20000</v>
      </c>
    </row>
    <row r="28" spans="1:10">
      <c r="A28" s="62"/>
      <c r="B28" s="58">
        <v>3</v>
      </c>
      <c r="C28" s="69" t="s">
        <v>38</v>
      </c>
      <c r="D28" s="69"/>
      <c r="E28" s="69"/>
      <c r="F28" s="69"/>
      <c r="G28" s="186">
        <v>2</v>
      </c>
      <c r="H28" s="186"/>
      <c r="I28" s="185">
        <v>8000</v>
      </c>
      <c r="J28" s="22">
        <f>G28*I28</f>
        <v>16000</v>
      </c>
    </row>
    <row r="29" spans="1:10">
      <c r="A29" s="61"/>
      <c r="B29" s="71" t="s">
        <v>24</v>
      </c>
      <c r="C29" s="71"/>
      <c r="D29" s="71"/>
      <c r="E29" s="71"/>
      <c r="F29" s="71"/>
      <c r="G29" s="71"/>
      <c r="H29" s="71"/>
      <c r="I29" s="71"/>
      <c r="J29" s="21">
        <f>SUM(J26:J28)</f>
        <v>51000</v>
      </c>
    </row>
    <row r="30" spans="1:10" ht="18">
      <c r="A30" s="62"/>
      <c r="B30" s="68" t="s">
        <v>39</v>
      </c>
      <c r="C30" s="68"/>
      <c r="D30" s="68"/>
      <c r="E30" s="68"/>
      <c r="F30" s="68"/>
      <c r="G30" s="68"/>
      <c r="H30" s="68"/>
      <c r="I30" s="19">
        <f>J40</f>
        <v>99000</v>
      </c>
      <c r="J30" s="20"/>
    </row>
    <row r="31" spans="1:10">
      <c r="A31" s="62"/>
      <c r="B31" s="11" t="s">
        <v>18</v>
      </c>
      <c r="C31" s="68" t="s">
        <v>40</v>
      </c>
      <c r="D31" s="68"/>
      <c r="E31" s="68"/>
      <c r="F31" s="68"/>
      <c r="G31" s="68"/>
      <c r="H31" s="68"/>
      <c r="I31" s="13" t="s">
        <v>29</v>
      </c>
      <c r="J31" s="23" t="s">
        <v>22</v>
      </c>
    </row>
    <row r="32" spans="1:10">
      <c r="A32" s="62"/>
      <c r="B32" s="58">
        <v>1</v>
      </c>
      <c r="C32" s="63" t="s">
        <v>41</v>
      </c>
      <c r="D32" s="63"/>
      <c r="E32" s="63"/>
      <c r="F32" s="63"/>
      <c r="G32" s="63"/>
      <c r="H32" s="63"/>
      <c r="I32" s="185">
        <v>0</v>
      </c>
      <c r="J32" s="10">
        <f t="shared" ref="J32:J39" si="2">I32</f>
        <v>0</v>
      </c>
    </row>
    <row r="33" spans="1:10">
      <c r="A33" s="62"/>
      <c r="B33" s="58">
        <v>2</v>
      </c>
      <c r="C33" s="63" t="s">
        <v>42</v>
      </c>
      <c r="D33" s="63"/>
      <c r="E33" s="63"/>
      <c r="F33" s="63"/>
      <c r="G33" s="63"/>
      <c r="H33" s="63"/>
      <c r="I33" s="185">
        <v>20000</v>
      </c>
      <c r="J33" s="10">
        <f t="shared" si="2"/>
        <v>20000</v>
      </c>
    </row>
    <row r="34" spans="1:10">
      <c r="A34" s="62"/>
      <c r="B34" s="58">
        <v>3</v>
      </c>
      <c r="C34" s="63" t="s">
        <v>43</v>
      </c>
      <c r="D34" s="63"/>
      <c r="E34" s="63"/>
      <c r="F34" s="63"/>
      <c r="G34" s="63"/>
      <c r="H34" s="63"/>
      <c r="I34" s="185">
        <v>5000</v>
      </c>
      <c r="J34" s="10">
        <f t="shared" si="2"/>
        <v>5000</v>
      </c>
    </row>
    <row r="35" spans="1:10">
      <c r="A35" s="62"/>
      <c r="B35" s="58">
        <v>4</v>
      </c>
      <c r="C35" s="63" t="s">
        <v>44</v>
      </c>
      <c r="D35" s="63"/>
      <c r="E35" s="63"/>
      <c r="F35" s="63"/>
      <c r="G35" s="63"/>
      <c r="H35" s="63"/>
      <c r="I35" s="185">
        <v>18000</v>
      </c>
      <c r="J35" s="10">
        <f t="shared" si="2"/>
        <v>18000</v>
      </c>
    </row>
    <row r="36" spans="1:10">
      <c r="A36" s="62"/>
      <c r="B36" s="58">
        <v>5</v>
      </c>
      <c r="C36" s="63" t="s">
        <v>45</v>
      </c>
      <c r="D36" s="63"/>
      <c r="E36" s="63"/>
      <c r="F36" s="63"/>
      <c r="G36" s="63"/>
      <c r="H36" s="63"/>
      <c r="I36" s="185">
        <v>20000</v>
      </c>
      <c r="J36" s="10">
        <f t="shared" si="2"/>
        <v>20000</v>
      </c>
    </row>
    <row r="37" spans="1:10">
      <c r="A37" s="62"/>
      <c r="B37" s="58">
        <v>6</v>
      </c>
      <c r="C37" s="63" t="s">
        <v>46</v>
      </c>
      <c r="D37" s="63"/>
      <c r="E37" s="63"/>
      <c r="F37" s="63"/>
      <c r="G37" s="63"/>
      <c r="H37" s="63"/>
      <c r="I37" s="185">
        <v>15000</v>
      </c>
      <c r="J37" s="10">
        <f t="shared" si="2"/>
        <v>15000</v>
      </c>
    </row>
    <row r="38" spans="1:10">
      <c r="A38" s="62"/>
      <c r="B38" s="58">
        <v>7</v>
      </c>
      <c r="C38" s="63" t="s">
        <v>47</v>
      </c>
      <c r="D38" s="63"/>
      <c r="E38" s="63"/>
      <c r="F38" s="63"/>
      <c r="G38" s="63"/>
      <c r="H38" s="63"/>
      <c r="I38" s="185">
        <v>1000</v>
      </c>
      <c r="J38" s="10">
        <f t="shared" si="2"/>
        <v>1000</v>
      </c>
    </row>
    <row r="39" spans="1:10">
      <c r="A39" s="62"/>
      <c r="B39" s="58">
        <v>8</v>
      </c>
      <c r="C39" s="69" t="s">
        <v>48</v>
      </c>
      <c r="D39" s="69"/>
      <c r="E39" s="69"/>
      <c r="F39" s="69"/>
      <c r="G39" s="69"/>
      <c r="H39" s="69"/>
      <c r="I39" s="185">
        <v>20000</v>
      </c>
      <c r="J39" s="10">
        <f t="shared" si="2"/>
        <v>20000</v>
      </c>
    </row>
    <row r="40" spans="1:10">
      <c r="A40" s="62"/>
      <c r="B40" s="71" t="s">
        <v>24</v>
      </c>
      <c r="C40" s="71"/>
      <c r="D40" s="71"/>
      <c r="E40" s="71"/>
      <c r="F40" s="71"/>
      <c r="G40" s="71"/>
      <c r="H40" s="71"/>
      <c r="I40" s="71"/>
      <c r="J40" s="21">
        <f>SUM(J31:J39)</f>
        <v>99000</v>
      </c>
    </row>
    <row r="41" spans="1:10" ht="10.5" customHeight="1">
      <c r="A41" s="62"/>
      <c r="B41" s="15"/>
      <c r="C41" s="15"/>
      <c r="D41" s="15"/>
      <c r="E41" s="15"/>
      <c r="F41" s="15"/>
      <c r="G41" s="15"/>
      <c r="H41" s="15"/>
      <c r="I41" s="57"/>
      <c r="J41" s="10"/>
    </row>
    <row r="42" spans="1:10">
      <c r="A42" s="61" t="s">
        <v>49</v>
      </c>
      <c r="B42" s="66" t="s">
        <v>50</v>
      </c>
      <c r="C42" s="66"/>
      <c r="D42" s="66"/>
      <c r="E42" s="66"/>
      <c r="F42" s="66"/>
      <c r="G42" s="66"/>
      <c r="H42" s="66"/>
      <c r="I42" s="16">
        <f>J46</f>
        <v>400000</v>
      </c>
      <c r="J42" s="17"/>
    </row>
    <row r="43" spans="1:10">
      <c r="A43" s="62"/>
      <c r="B43" s="58" t="s">
        <v>51</v>
      </c>
      <c r="C43" s="63" t="s">
        <v>177</v>
      </c>
      <c r="D43" s="63"/>
      <c r="E43" s="63"/>
      <c r="F43" s="63"/>
      <c r="G43" s="63"/>
      <c r="H43" s="63"/>
      <c r="I43" s="63"/>
      <c r="J43" s="10">
        <f>J23</f>
        <v>250000</v>
      </c>
    </row>
    <row r="44" spans="1:10">
      <c r="A44" s="62"/>
      <c r="B44" s="58" t="s">
        <v>52</v>
      </c>
      <c r="C44" s="63" t="s">
        <v>53</v>
      </c>
      <c r="D44" s="63"/>
      <c r="E44" s="63"/>
      <c r="F44" s="63"/>
      <c r="G44" s="63"/>
      <c r="H44" s="63"/>
      <c r="I44" s="63"/>
      <c r="J44" s="10">
        <f>J29</f>
        <v>51000</v>
      </c>
    </row>
    <row r="45" spans="1:10">
      <c r="A45" s="62"/>
      <c r="B45" s="58" t="s">
        <v>54</v>
      </c>
      <c r="C45" s="69" t="s">
        <v>55</v>
      </c>
      <c r="D45" s="69"/>
      <c r="E45" s="69"/>
      <c r="F45" s="69"/>
      <c r="G45" s="69"/>
      <c r="H45" s="69"/>
      <c r="I45" s="69"/>
      <c r="J45" s="10">
        <f>J40</f>
        <v>99000</v>
      </c>
    </row>
    <row r="46" spans="1:10">
      <c r="A46" s="61"/>
      <c r="B46" s="70" t="s">
        <v>24</v>
      </c>
      <c r="C46" s="70"/>
      <c r="D46" s="70"/>
      <c r="E46" s="70"/>
      <c r="F46" s="70"/>
      <c r="G46" s="70"/>
      <c r="H46" s="70"/>
      <c r="I46" s="70"/>
      <c r="J46" s="59">
        <f>SUM(J43:J45)</f>
        <v>400000</v>
      </c>
    </row>
    <row r="47" spans="1:10">
      <c r="A47" s="61"/>
      <c r="B47" s="15"/>
      <c r="C47" s="15"/>
      <c r="D47" s="15"/>
      <c r="E47" s="15"/>
      <c r="F47" s="15"/>
      <c r="G47" s="15"/>
      <c r="H47" s="5"/>
      <c r="I47" s="3"/>
      <c r="J47" s="15"/>
    </row>
    <row r="48" spans="1:10">
      <c r="A48" s="61" t="s">
        <v>56</v>
      </c>
      <c r="B48" s="66" t="s">
        <v>57</v>
      </c>
      <c r="C48" s="66"/>
      <c r="D48" s="66"/>
      <c r="E48" s="66"/>
      <c r="F48" s="66"/>
      <c r="G48" s="66"/>
      <c r="H48" s="66"/>
      <c r="I48" s="16">
        <f>J51</f>
        <v>1200000</v>
      </c>
      <c r="J48" s="14"/>
    </row>
    <row r="49" spans="1:10">
      <c r="A49" s="62"/>
      <c r="B49" s="24" t="s">
        <v>58</v>
      </c>
      <c r="C49" s="73" t="s">
        <v>59</v>
      </c>
      <c r="D49" s="73"/>
      <c r="E49" s="73"/>
      <c r="F49" s="73"/>
      <c r="G49" s="73"/>
      <c r="H49" s="73"/>
      <c r="I49" s="3">
        <f>J46</f>
        <v>400000</v>
      </c>
      <c r="J49" s="10">
        <f>I49*3</f>
        <v>1200000</v>
      </c>
    </row>
    <row r="50" spans="1:10">
      <c r="A50" s="62"/>
      <c r="B50" s="10" t="s">
        <v>60</v>
      </c>
      <c r="C50" s="72" t="s">
        <v>61</v>
      </c>
      <c r="D50" s="72"/>
      <c r="E50" s="72"/>
      <c r="F50" s="72"/>
      <c r="G50" s="72"/>
      <c r="H50" s="72"/>
      <c r="I50" s="3">
        <v>0</v>
      </c>
      <c r="J50" s="10">
        <f>I50</f>
        <v>0</v>
      </c>
    </row>
    <row r="51" spans="1:10">
      <c r="A51" s="62"/>
      <c r="B51" s="74" t="s">
        <v>24</v>
      </c>
      <c r="C51" s="74"/>
      <c r="D51" s="74"/>
      <c r="E51" s="74"/>
      <c r="F51" s="74"/>
      <c r="G51" s="74"/>
      <c r="H51" s="74"/>
      <c r="I51" s="74"/>
      <c r="J51" s="59">
        <f>J49+J50</f>
        <v>1200000</v>
      </c>
    </row>
    <row r="52" spans="1:10">
      <c r="A52" s="61"/>
      <c r="B52" s="15"/>
      <c r="C52" s="15"/>
      <c r="D52" s="15"/>
      <c r="E52" s="15"/>
      <c r="F52" s="15"/>
      <c r="G52" s="15"/>
      <c r="H52" s="5"/>
      <c r="I52" s="3"/>
      <c r="J52" s="15"/>
    </row>
    <row r="53" spans="1:10">
      <c r="A53" s="61" t="s">
        <v>62</v>
      </c>
      <c r="B53" s="65" t="s">
        <v>63</v>
      </c>
      <c r="C53" s="65"/>
      <c r="D53" s="65"/>
      <c r="E53" s="65"/>
      <c r="F53" s="65"/>
      <c r="G53" s="65"/>
      <c r="H53" s="65"/>
      <c r="I53" s="25">
        <f>J56</f>
        <v>1000000</v>
      </c>
      <c r="J53" s="26"/>
    </row>
    <row r="54" spans="1:10">
      <c r="A54" s="62"/>
      <c r="B54" s="27" t="s">
        <v>51</v>
      </c>
      <c r="C54" s="75" t="s">
        <v>64</v>
      </c>
      <c r="D54" s="75"/>
      <c r="E54" s="75"/>
      <c r="F54" s="75"/>
      <c r="G54" s="75"/>
      <c r="H54" s="76">
        <f>I8</f>
        <v>600000</v>
      </c>
      <c r="I54" s="77"/>
      <c r="J54" s="28">
        <f>H54</f>
        <v>600000</v>
      </c>
    </row>
    <row r="55" spans="1:10">
      <c r="A55" s="62"/>
      <c r="B55" s="27" t="s">
        <v>52</v>
      </c>
      <c r="C55" s="75" t="s">
        <v>65</v>
      </c>
      <c r="D55" s="75"/>
      <c r="E55" s="75"/>
      <c r="F55" s="75"/>
      <c r="G55" s="75"/>
      <c r="H55" s="78">
        <f>J46</f>
        <v>400000</v>
      </c>
      <c r="I55" s="78"/>
      <c r="J55" s="28">
        <f>H55</f>
        <v>400000</v>
      </c>
    </row>
    <row r="56" spans="1:10">
      <c r="A56" s="61"/>
      <c r="B56" s="29"/>
      <c r="C56" s="30"/>
      <c r="D56" s="30"/>
      <c r="E56" s="30"/>
      <c r="F56" s="30"/>
      <c r="G56" s="30"/>
      <c r="H56" s="30"/>
      <c r="I56" s="31" t="s">
        <v>24</v>
      </c>
      <c r="J56" s="32">
        <f>SUM(J54:J55)</f>
        <v>1000000</v>
      </c>
    </row>
    <row r="57" spans="1:10">
      <c r="A57" s="61"/>
      <c r="B57" s="29"/>
      <c r="C57" s="33"/>
      <c r="D57" s="33"/>
      <c r="E57" s="33"/>
      <c r="F57" s="33"/>
      <c r="G57" s="33"/>
      <c r="H57" s="33"/>
      <c r="I57" s="33"/>
      <c r="J57" s="34"/>
    </row>
    <row r="58" spans="1:10">
      <c r="A58" s="61" t="s">
        <v>66</v>
      </c>
      <c r="B58" s="66" t="s">
        <v>67</v>
      </c>
      <c r="C58" s="66"/>
      <c r="D58" s="66"/>
      <c r="E58" s="66"/>
      <c r="F58" s="66"/>
      <c r="G58" s="66"/>
      <c r="H58" s="66"/>
      <c r="I58" s="59">
        <f>J64</f>
        <v>4980000</v>
      </c>
      <c r="J58" s="17"/>
    </row>
    <row r="59" spans="1:10">
      <c r="A59" s="62"/>
      <c r="B59" s="58" t="s">
        <v>68</v>
      </c>
      <c r="C59" s="79" t="s">
        <v>69</v>
      </c>
      <c r="D59" s="79"/>
      <c r="E59" s="79"/>
      <c r="F59" s="79"/>
      <c r="G59" s="79"/>
      <c r="H59" s="79"/>
      <c r="I59" s="79"/>
      <c r="J59" s="10">
        <f>J43*12</f>
        <v>3000000</v>
      </c>
    </row>
    <row r="60" spans="1:10">
      <c r="A60" s="62"/>
      <c r="B60" s="58" t="s">
        <v>70</v>
      </c>
      <c r="C60" s="79" t="s">
        <v>71</v>
      </c>
      <c r="D60" s="79"/>
      <c r="E60" s="79"/>
      <c r="F60" s="79"/>
      <c r="G60" s="79"/>
      <c r="H60" s="79"/>
      <c r="I60" s="79"/>
      <c r="J60" s="10">
        <f>J44*12</f>
        <v>612000</v>
      </c>
    </row>
    <row r="61" spans="1:10">
      <c r="A61" s="62"/>
      <c r="B61" s="58" t="s">
        <v>72</v>
      </c>
      <c r="C61" s="79" t="s">
        <v>73</v>
      </c>
      <c r="D61" s="79"/>
      <c r="E61" s="79"/>
      <c r="F61" s="79"/>
      <c r="G61" s="79"/>
      <c r="H61" s="79"/>
      <c r="I61" s="79"/>
      <c r="J61" s="10">
        <f>J45*12</f>
        <v>1188000</v>
      </c>
    </row>
    <row r="62" spans="1:10">
      <c r="A62" s="62"/>
      <c r="B62" s="58" t="s">
        <v>74</v>
      </c>
      <c r="C62" s="79" t="s">
        <v>75</v>
      </c>
      <c r="D62" s="79"/>
      <c r="E62" s="79"/>
      <c r="F62" s="79"/>
      <c r="G62" s="79"/>
      <c r="H62" s="79"/>
      <c r="I62" s="79"/>
      <c r="J62" s="10">
        <f>J56*12%</f>
        <v>120000</v>
      </c>
    </row>
    <row r="63" spans="1:10">
      <c r="A63" s="62"/>
      <c r="B63" s="58" t="s">
        <v>76</v>
      </c>
      <c r="C63" s="80" t="s">
        <v>77</v>
      </c>
      <c r="D63" s="80"/>
      <c r="E63" s="80"/>
      <c r="F63" s="80"/>
      <c r="G63" s="80"/>
      <c r="H63" s="80"/>
      <c r="I63" s="80"/>
      <c r="J63" s="10">
        <f>J54*10%</f>
        <v>60000</v>
      </c>
    </row>
    <row r="64" spans="1:10">
      <c r="A64" s="61"/>
      <c r="B64" s="81" t="s">
        <v>24</v>
      </c>
      <c r="C64" s="81"/>
      <c r="D64" s="81"/>
      <c r="E64" s="81"/>
      <c r="F64" s="81"/>
      <c r="G64" s="81"/>
      <c r="H64" s="81"/>
      <c r="I64" s="81"/>
      <c r="J64" s="35">
        <f>SUM(J59:J63)</f>
        <v>4980000</v>
      </c>
    </row>
    <row r="65" spans="1:10">
      <c r="A65" s="62"/>
      <c r="B65" s="9"/>
      <c r="C65" s="36"/>
      <c r="D65" s="36"/>
      <c r="E65" s="36"/>
      <c r="F65" s="36"/>
      <c r="G65" s="36"/>
      <c r="H65" s="36"/>
      <c r="I65" s="37"/>
      <c r="J65" s="9"/>
    </row>
    <row r="66" spans="1:10">
      <c r="A66" s="61" t="s">
        <v>78</v>
      </c>
      <c r="B66" s="66" t="s">
        <v>79</v>
      </c>
      <c r="C66" s="66"/>
      <c r="D66" s="66"/>
      <c r="E66" s="66"/>
      <c r="F66" s="82"/>
      <c r="G66" s="82"/>
      <c r="H66" s="17"/>
      <c r="I66" s="7">
        <f>J69</f>
        <v>4980000</v>
      </c>
      <c r="J66" s="59"/>
    </row>
    <row r="67" spans="1:10">
      <c r="A67" s="61"/>
      <c r="B67" s="58" t="s">
        <v>58</v>
      </c>
      <c r="C67" s="67" t="s">
        <v>80</v>
      </c>
      <c r="D67" s="67"/>
      <c r="E67" s="67"/>
      <c r="F67" s="67"/>
      <c r="G67" s="67"/>
      <c r="H67" s="20"/>
      <c r="I67" s="37"/>
      <c r="J67" s="10">
        <f>J64</f>
        <v>4980000</v>
      </c>
    </row>
    <row r="68" spans="1:10">
      <c r="A68" s="61"/>
      <c r="B68" s="58" t="s">
        <v>60</v>
      </c>
      <c r="C68" s="83"/>
      <c r="D68" s="83"/>
      <c r="E68" s="83"/>
      <c r="F68" s="83"/>
      <c r="G68" s="83"/>
      <c r="H68" s="20"/>
      <c r="I68" s="37"/>
      <c r="J68" s="10">
        <v>0</v>
      </c>
    </row>
    <row r="69" spans="1:10">
      <c r="A69" s="61"/>
      <c r="B69" s="70" t="s">
        <v>24</v>
      </c>
      <c r="C69" s="70"/>
      <c r="D69" s="70"/>
      <c r="E69" s="70"/>
      <c r="F69" s="70"/>
      <c r="G69" s="70"/>
      <c r="H69" s="70"/>
      <c r="I69" s="70"/>
      <c r="J69" s="59">
        <f>SUM(J67:J68)</f>
        <v>4980000</v>
      </c>
    </row>
    <row r="70" spans="1:10" ht="11.25" customHeight="1">
      <c r="A70" s="62"/>
      <c r="B70" s="9"/>
      <c r="C70" s="36"/>
      <c r="D70" s="36"/>
      <c r="E70" s="36"/>
      <c r="F70" s="36"/>
      <c r="G70" s="36"/>
      <c r="H70" s="36"/>
      <c r="I70" s="37"/>
      <c r="J70" s="9"/>
    </row>
    <row r="71" spans="1:10">
      <c r="A71" s="61" t="s">
        <v>81</v>
      </c>
      <c r="B71" s="66" t="s">
        <v>82</v>
      </c>
      <c r="C71" s="66"/>
      <c r="D71" s="66"/>
      <c r="E71" s="66"/>
      <c r="F71" s="66"/>
      <c r="G71" s="66"/>
      <c r="H71" s="38"/>
      <c r="I71" s="39">
        <f>J75</f>
        <v>6723000</v>
      </c>
      <c r="J71" s="7"/>
    </row>
    <row r="72" spans="1:10">
      <c r="A72" s="61"/>
      <c r="B72" s="58" t="s">
        <v>58</v>
      </c>
      <c r="C72" s="67" t="s">
        <v>83</v>
      </c>
      <c r="D72" s="67"/>
      <c r="E72" s="67"/>
      <c r="F72" s="67"/>
      <c r="G72" s="67"/>
      <c r="H72" s="3"/>
      <c r="I72" s="40"/>
      <c r="J72" s="3">
        <f>J69*35%</f>
        <v>1743000</v>
      </c>
    </row>
    <row r="73" spans="1:10">
      <c r="A73" s="61"/>
      <c r="B73" s="58" t="s">
        <v>60</v>
      </c>
      <c r="C73" s="63" t="s">
        <v>84</v>
      </c>
      <c r="D73" s="63"/>
      <c r="E73" s="63"/>
      <c r="F73" s="63"/>
      <c r="G73" s="63"/>
      <c r="H73" s="3"/>
      <c r="I73" s="40" t="s">
        <v>85</v>
      </c>
      <c r="J73" s="3">
        <f>J69</f>
        <v>4980000</v>
      </c>
    </row>
    <row r="74" spans="1:10">
      <c r="A74" s="61"/>
      <c r="B74" s="58" t="s">
        <v>86</v>
      </c>
      <c r="C74" s="85"/>
      <c r="D74" s="85"/>
      <c r="E74" s="85"/>
      <c r="F74" s="85"/>
      <c r="G74" s="85"/>
      <c r="H74" s="3"/>
      <c r="I74" s="40" t="s">
        <v>85</v>
      </c>
      <c r="J74" s="3">
        <v>0</v>
      </c>
    </row>
    <row r="75" spans="1:10">
      <c r="A75" s="61"/>
      <c r="B75" s="70" t="s">
        <v>24</v>
      </c>
      <c r="C75" s="70"/>
      <c r="D75" s="70"/>
      <c r="E75" s="70"/>
      <c r="F75" s="70"/>
      <c r="G75" s="70"/>
      <c r="H75" s="70"/>
      <c r="I75" s="70"/>
      <c r="J75" s="7">
        <f>SUM(J72:J74)</f>
        <v>6723000</v>
      </c>
    </row>
    <row r="76" spans="1:10" ht="9.75" customHeight="1">
      <c r="A76" s="61"/>
      <c r="B76" s="5"/>
      <c r="C76" s="41"/>
      <c r="D76" s="41"/>
      <c r="E76" s="41"/>
      <c r="F76" s="41"/>
      <c r="G76" s="41"/>
      <c r="H76" s="41"/>
      <c r="I76" s="42"/>
      <c r="J76" s="5"/>
    </row>
    <row r="77" spans="1:10">
      <c r="A77" s="61" t="s">
        <v>87</v>
      </c>
      <c r="B77" s="86" t="s">
        <v>88</v>
      </c>
      <c r="C77" s="86"/>
      <c r="D77" s="86"/>
      <c r="E77" s="86"/>
      <c r="F77" s="86"/>
      <c r="G77" s="86"/>
      <c r="H77" s="43"/>
      <c r="I77" s="44">
        <f>J80</f>
        <v>1743000</v>
      </c>
      <c r="J77" s="45"/>
    </row>
    <row r="78" spans="1:10">
      <c r="A78" s="62"/>
      <c r="B78" s="46" t="s">
        <v>89</v>
      </c>
      <c r="C78" s="87" t="s">
        <v>90</v>
      </c>
      <c r="D78" s="88"/>
      <c r="E78" s="88"/>
      <c r="F78" s="88"/>
      <c r="G78" s="88"/>
      <c r="H78" s="88"/>
      <c r="I78" s="89"/>
      <c r="J78" s="47">
        <f>J75</f>
        <v>6723000</v>
      </c>
    </row>
    <row r="79" spans="1:10">
      <c r="A79" s="62"/>
      <c r="B79" s="46" t="s">
        <v>91</v>
      </c>
      <c r="C79" s="87" t="s">
        <v>92</v>
      </c>
      <c r="D79" s="88"/>
      <c r="E79" s="88"/>
      <c r="F79" s="88"/>
      <c r="G79" s="88"/>
      <c r="H79" s="88"/>
      <c r="I79" s="89"/>
      <c r="J79" s="47">
        <f>J69</f>
        <v>4980000</v>
      </c>
    </row>
    <row r="80" spans="1:10">
      <c r="A80" s="61"/>
      <c r="B80" s="15"/>
      <c r="C80" s="15"/>
      <c r="D80" s="15"/>
      <c r="E80" s="48"/>
      <c r="F80" s="48"/>
      <c r="G80" s="48"/>
      <c r="H80" s="48"/>
      <c r="I80" s="49" t="s">
        <v>93</v>
      </c>
      <c r="J80" s="50">
        <f>J78-J79</f>
        <v>1743000</v>
      </c>
    </row>
    <row r="81" spans="1:10" ht="7.5" customHeight="1">
      <c r="A81" s="61"/>
      <c r="B81" s="15"/>
      <c r="C81" s="15"/>
      <c r="D81" s="15"/>
      <c r="E81" s="15"/>
      <c r="F81" s="15"/>
      <c r="G81" s="15"/>
      <c r="H81" s="5"/>
      <c r="I81" s="3"/>
      <c r="J81" s="15"/>
    </row>
    <row r="82" spans="1:10" ht="18">
      <c r="A82" s="61" t="s">
        <v>94</v>
      </c>
      <c r="B82" s="90" t="s">
        <v>95</v>
      </c>
      <c r="C82" s="90"/>
      <c r="D82" s="90"/>
      <c r="E82" s="90"/>
      <c r="F82" s="90"/>
      <c r="G82" s="91">
        <f>J80</f>
        <v>1743000</v>
      </c>
      <c r="H82" s="91"/>
      <c r="I82" s="42"/>
      <c r="J82" s="51"/>
    </row>
    <row r="83" spans="1:10">
      <c r="A83" s="9"/>
      <c r="B83" s="90" t="s">
        <v>96</v>
      </c>
      <c r="C83" s="90"/>
      <c r="D83" s="90"/>
      <c r="E83" s="90"/>
      <c r="F83" s="90"/>
      <c r="G83" s="90"/>
      <c r="H83" s="90"/>
      <c r="I83" s="90"/>
      <c r="J83" s="90"/>
    </row>
    <row r="84" spans="1:10">
      <c r="A84" s="9"/>
      <c r="B84" s="55"/>
      <c r="C84" s="55"/>
      <c r="D84" s="55"/>
      <c r="E84" s="55"/>
      <c r="F84" s="55"/>
      <c r="G84" s="55"/>
      <c r="H84" s="55"/>
      <c r="I84" s="55"/>
      <c r="J84" s="55"/>
    </row>
    <row r="85" spans="1:10">
      <c r="A85" s="9"/>
      <c r="B85" s="58"/>
      <c r="C85" s="58"/>
      <c r="D85" s="58"/>
      <c r="E85" s="58"/>
      <c r="F85" s="58"/>
      <c r="G85" s="58"/>
      <c r="H85" s="9"/>
      <c r="I85" s="52"/>
      <c r="J85" s="58"/>
    </row>
    <row r="86" spans="1:10">
      <c r="A86" s="9"/>
      <c r="B86" s="58"/>
      <c r="C86" s="58"/>
      <c r="D86" s="58"/>
      <c r="E86" s="58"/>
      <c r="F86" s="58"/>
      <c r="G86" s="58"/>
      <c r="H86" s="9"/>
      <c r="I86" s="84" t="s">
        <v>97</v>
      </c>
      <c r="J86" s="84"/>
    </row>
    <row r="87" spans="1:10">
      <c r="A87" s="9"/>
      <c r="B87" s="58"/>
      <c r="C87" s="58"/>
      <c r="D87" s="58"/>
      <c r="E87" s="58"/>
      <c r="F87" s="15"/>
      <c r="G87" s="15"/>
      <c r="H87" s="5"/>
      <c r="I87" s="3"/>
      <c r="J87" s="15"/>
    </row>
    <row r="88" spans="1:10">
      <c r="A88" s="9"/>
      <c r="B88" s="58"/>
      <c r="C88" s="58"/>
      <c r="D88" s="58"/>
      <c r="E88" s="58"/>
      <c r="F88" s="58"/>
      <c r="G88" s="58"/>
      <c r="H88" s="9"/>
      <c r="I88" s="3"/>
      <c r="J88" s="58"/>
    </row>
    <row r="89" spans="1:10">
      <c r="A89" s="9"/>
      <c r="B89" s="58"/>
      <c r="C89" s="58"/>
      <c r="D89" s="58"/>
      <c r="E89" s="58"/>
      <c r="F89" s="58"/>
      <c r="G89" s="58"/>
      <c r="H89" s="9"/>
      <c r="I89" s="3"/>
      <c r="J89" s="58"/>
    </row>
  </sheetData>
  <mergeCells count="78">
    <mergeCell ref="I86:J86"/>
    <mergeCell ref="B71:G71"/>
    <mergeCell ref="C72:G72"/>
    <mergeCell ref="C73:G73"/>
    <mergeCell ref="C74:G74"/>
    <mergeCell ref="B75:I75"/>
    <mergeCell ref="B77:G77"/>
    <mergeCell ref="C78:I78"/>
    <mergeCell ref="C79:I79"/>
    <mergeCell ref="B82:F82"/>
    <mergeCell ref="G82:H82"/>
    <mergeCell ref="B83:J83"/>
    <mergeCell ref="B69:I69"/>
    <mergeCell ref="B58:H58"/>
    <mergeCell ref="C59:I59"/>
    <mergeCell ref="C60:I60"/>
    <mergeCell ref="C61:I61"/>
    <mergeCell ref="C62:I62"/>
    <mergeCell ref="C63:I63"/>
    <mergeCell ref="B64:I64"/>
    <mergeCell ref="B66:E66"/>
    <mergeCell ref="F66:G66"/>
    <mergeCell ref="C67:G67"/>
    <mergeCell ref="C68:G68"/>
    <mergeCell ref="B51:I51"/>
    <mergeCell ref="B53:H53"/>
    <mergeCell ref="C54:G54"/>
    <mergeCell ref="H54:I54"/>
    <mergeCell ref="C55:G55"/>
    <mergeCell ref="H55:I55"/>
    <mergeCell ref="C50:H50"/>
    <mergeCell ref="C37:H37"/>
    <mergeCell ref="C38:H38"/>
    <mergeCell ref="C39:H39"/>
    <mergeCell ref="B40:I40"/>
    <mergeCell ref="B42:H42"/>
    <mergeCell ref="C43:I43"/>
    <mergeCell ref="C44:I44"/>
    <mergeCell ref="C45:I45"/>
    <mergeCell ref="B46:I46"/>
    <mergeCell ref="B48:H48"/>
    <mergeCell ref="C49:H49"/>
    <mergeCell ref="C36:H36"/>
    <mergeCell ref="C25:F25"/>
    <mergeCell ref="C26:F26"/>
    <mergeCell ref="C27:F27"/>
    <mergeCell ref="C28:F28"/>
    <mergeCell ref="B29:I29"/>
    <mergeCell ref="B30:H30"/>
    <mergeCell ref="C31:H31"/>
    <mergeCell ref="C32:H32"/>
    <mergeCell ref="C33:H33"/>
    <mergeCell ref="C34:H34"/>
    <mergeCell ref="C35:H35"/>
    <mergeCell ref="B24:G24"/>
    <mergeCell ref="D13:G13"/>
    <mergeCell ref="D14:G14"/>
    <mergeCell ref="C15:I15"/>
    <mergeCell ref="B17:G17"/>
    <mergeCell ref="B18:G18"/>
    <mergeCell ref="C19:F19"/>
    <mergeCell ref="C20:F20"/>
    <mergeCell ref="C21:F21"/>
    <mergeCell ref="C22:F22"/>
    <mergeCell ref="B23:I23"/>
    <mergeCell ref="D12:G12"/>
    <mergeCell ref="A1:J1"/>
    <mergeCell ref="B2:J2"/>
    <mergeCell ref="B3:J3"/>
    <mergeCell ref="B4:G4"/>
    <mergeCell ref="B5:G5"/>
    <mergeCell ref="B6:G6"/>
    <mergeCell ref="B7:G7"/>
    <mergeCell ref="B8:G8"/>
    <mergeCell ref="C9:G9"/>
    <mergeCell ref="C10:I10"/>
    <mergeCell ref="D11:G11"/>
    <mergeCell ref="H9:I9"/>
  </mergeCells>
  <pageMargins left="0.25" right="0.25" top="0.75" bottom="0.75" header="0.3" footer="0.3"/>
  <pageSetup orientation="portrait" horizontalDpi="0" verticalDpi="0" r:id="rId1"/>
  <ignoredErrors>
    <ignoredError sqref="A2:A8 A17 A42 A48 A53 A58 A66 A71 A77 A8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K79"/>
  <sheetViews>
    <sheetView topLeftCell="A4" workbookViewId="0">
      <selection activeCell="I9" sqref="I9:J9"/>
    </sheetView>
  </sheetViews>
  <sheetFormatPr defaultRowHeight="17.25"/>
  <cols>
    <col min="1" max="1" width="5.85546875" style="145" bestFit="1" customWidth="1"/>
    <col min="2" max="2" width="22.5703125" style="93" customWidth="1"/>
    <col min="3" max="3" width="4.5703125" style="93" customWidth="1"/>
    <col min="4" max="4" width="7.42578125" style="93" customWidth="1"/>
    <col min="5" max="5" width="8.140625" style="93" customWidth="1"/>
    <col min="6" max="6" width="6.28515625" style="93" customWidth="1"/>
    <col min="7" max="7" width="5.42578125" style="93" customWidth="1"/>
    <col min="8" max="8" width="14.5703125" style="93" bestFit="1" customWidth="1"/>
    <col min="9" max="9" width="8" style="93" customWidth="1"/>
    <col min="10" max="10" width="10.5703125" style="93" customWidth="1"/>
    <col min="11" max="16384" width="9.140625" style="93"/>
  </cols>
  <sheetData>
    <row r="1" spans="1:10" ht="26.25">
      <c r="A1" s="132" t="s">
        <v>100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ht="43.5" customHeight="1">
      <c r="A2" s="139" t="s">
        <v>157</v>
      </c>
      <c r="B2" s="188" t="s">
        <v>176</v>
      </c>
      <c r="C2" s="188"/>
      <c r="D2" s="188"/>
      <c r="E2" s="188"/>
      <c r="F2" s="188"/>
      <c r="G2" s="188"/>
      <c r="H2" s="188"/>
      <c r="I2" s="188"/>
      <c r="J2" s="188"/>
    </row>
    <row r="3" spans="1:10" ht="37.5" customHeight="1">
      <c r="A3" s="140" t="s">
        <v>158</v>
      </c>
      <c r="B3" s="188" t="s">
        <v>178</v>
      </c>
      <c r="C3" s="188"/>
      <c r="D3" s="188"/>
      <c r="E3" s="188"/>
      <c r="F3" s="189"/>
      <c r="G3" s="189"/>
      <c r="H3" s="189"/>
      <c r="I3" s="189"/>
      <c r="J3" s="189"/>
    </row>
    <row r="4" spans="1:10" ht="21">
      <c r="A4" s="140" t="s">
        <v>159</v>
      </c>
      <c r="B4" s="138" t="s">
        <v>154</v>
      </c>
      <c r="C4" s="138"/>
      <c r="D4" s="138"/>
      <c r="E4" s="167"/>
      <c r="F4" s="169">
        <f>I55</f>
        <v>500000</v>
      </c>
      <c r="G4" s="170"/>
      <c r="H4" s="170"/>
      <c r="I4" s="170"/>
      <c r="J4" s="171"/>
    </row>
    <row r="5" spans="1:10" ht="21">
      <c r="A5" s="140" t="s">
        <v>160</v>
      </c>
      <c r="B5" s="137" t="s">
        <v>155</v>
      </c>
      <c r="C5" s="137"/>
      <c r="D5" s="137"/>
      <c r="E5" s="168"/>
      <c r="F5" s="172">
        <f>I53</f>
        <v>300000</v>
      </c>
      <c r="G5" s="173"/>
      <c r="H5" s="173"/>
      <c r="I5" s="173"/>
      <c r="J5" s="174"/>
    </row>
    <row r="6" spans="1:10" ht="21">
      <c r="A6" s="140" t="s">
        <v>161</v>
      </c>
      <c r="B6" s="137" t="s">
        <v>156</v>
      </c>
      <c r="C6" s="137"/>
      <c r="D6" s="137"/>
      <c r="E6" s="168"/>
      <c r="F6" s="172">
        <f>I47</f>
        <v>200000</v>
      </c>
      <c r="G6" s="173"/>
      <c r="H6" s="173"/>
      <c r="I6" s="173"/>
      <c r="J6" s="174"/>
    </row>
    <row r="7" spans="1:10" ht="21">
      <c r="A7" s="140" t="s">
        <v>162</v>
      </c>
      <c r="B7" s="114" t="s">
        <v>141</v>
      </c>
      <c r="C7" s="114"/>
      <c r="D7" s="114"/>
      <c r="E7" s="122"/>
      <c r="F7" s="175">
        <f>H72</f>
        <v>3361500</v>
      </c>
      <c r="G7" s="176"/>
      <c r="H7" s="176"/>
      <c r="I7" s="176"/>
      <c r="J7" s="177"/>
    </row>
    <row r="8" spans="1:10">
      <c r="A8" s="140" t="s">
        <v>163</v>
      </c>
      <c r="B8" s="114" t="s">
        <v>142</v>
      </c>
      <c r="C8" s="114"/>
      <c r="D8" s="114"/>
      <c r="E8" s="122"/>
      <c r="F8" s="180"/>
      <c r="G8" s="178"/>
      <c r="H8" s="178">
        <f>I17+I9</f>
        <v>300000</v>
      </c>
      <c r="I8" s="178"/>
      <c r="J8" s="179"/>
    </row>
    <row r="9" spans="1:10">
      <c r="A9" s="141"/>
      <c r="B9" s="92" t="s">
        <v>101</v>
      </c>
      <c r="C9" s="92"/>
      <c r="D9" s="92"/>
      <c r="E9" s="92"/>
      <c r="F9" s="156" t="s">
        <v>102</v>
      </c>
      <c r="G9" s="156"/>
      <c r="H9" s="156"/>
      <c r="I9" s="156">
        <v>0</v>
      </c>
      <c r="J9" s="156"/>
    </row>
    <row r="10" spans="1:10">
      <c r="A10" s="141"/>
      <c r="B10" s="92" t="s">
        <v>103</v>
      </c>
      <c r="C10" s="92"/>
      <c r="D10" s="92"/>
      <c r="E10" s="92"/>
      <c r="F10" s="98"/>
      <c r="G10" s="98"/>
      <c r="H10" s="98"/>
      <c r="I10" s="98"/>
      <c r="J10" s="98"/>
    </row>
    <row r="11" spans="1:10">
      <c r="A11" s="141" t="s">
        <v>104</v>
      </c>
      <c r="B11" s="97" t="s">
        <v>105</v>
      </c>
      <c r="C11" s="97"/>
      <c r="D11" s="97"/>
      <c r="E11" s="97"/>
      <c r="F11" s="96" t="s">
        <v>106</v>
      </c>
      <c r="G11" s="97" t="s">
        <v>107</v>
      </c>
      <c r="H11" s="97"/>
      <c r="I11" s="97" t="s">
        <v>108</v>
      </c>
      <c r="J11" s="97"/>
    </row>
    <row r="12" spans="1:10">
      <c r="A12" s="141">
        <v>1</v>
      </c>
      <c r="B12" s="133" t="s">
        <v>109</v>
      </c>
      <c r="C12" s="133"/>
      <c r="D12" s="133"/>
      <c r="E12" s="133"/>
      <c r="F12" s="134">
        <v>1</v>
      </c>
      <c r="G12" s="135">
        <v>300000</v>
      </c>
      <c r="H12" s="135"/>
      <c r="I12" s="99">
        <f>F12*G12</f>
        <v>300000</v>
      </c>
      <c r="J12" s="100"/>
    </row>
    <row r="13" spans="1:10">
      <c r="A13" s="141"/>
      <c r="B13" s="136"/>
      <c r="C13" s="136"/>
      <c r="D13" s="136"/>
      <c r="E13" s="136"/>
      <c r="F13" s="134"/>
      <c r="G13" s="135"/>
      <c r="H13" s="135"/>
      <c r="I13" s="98">
        <f>F13*G13</f>
        <v>0</v>
      </c>
      <c r="J13" s="98"/>
    </row>
    <row r="14" spans="1:10">
      <c r="A14" s="141"/>
      <c r="B14" s="136"/>
      <c r="C14" s="136"/>
      <c r="D14" s="136"/>
      <c r="E14" s="136"/>
      <c r="F14" s="134"/>
      <c r="G14" s="135"/>
      <c r="H14" s="135"/>
      <c r="I14" s="98">
        <f t="shared" ref="I14:I16" si="0">F14*G14</f>
        <v>0</v>
      </c>
      <c r="J14" s="98"/>
    </row>
    <row r="15" spans="1:10">
      <c r="A15" s="141"/>
      <c r="B15" s="136"/>
      <c r="C15" s="136"/>
      <c r="D15" s="136"/>
      <c r="E15" s="136"/>
      <c r="F15" s="134"/>
      <c r="G15" s="135"/>
      <c r="H15" s="135"/>
      <c r="I15" s="98">
        <f t="shared" si="0"/>
        <v>0</v>
      </c>
      <c r="J15" s="98"/>
    </row>
    <row r="16" spans="1:10">
      <c r="A16" s="141"/>
      <c r="B16" s="136"/>
      <c r="C16" s="136"/>
      <c r="D16" s="136"/>
      <c r="E16" s="136"/>
      <c r="F16" s="134"/>
      <c r="G16" s="135"/>
      <c r="H16" s="135"/>
      <c r="I16" s="98">
        <f t="shared" si="0"/>
        <v>0</v>
      </c>
      <c r="J16" s="98"/>
    </row>
    <row r="17" spans="1:11">
      <c r="A17" s="141"/>
      <c r="B17" s="111"/>
      <c r="C17" s="111"/>
      <c r="D17" s="111"/>
      <c r="E17" s="111"/>
      <c r="F17" s="111"/>
      <c r="G17" s="111"/>
      <c r="H17" s="111"/>
      <c r="I17" s="106">
        <f>SUM(I12:I16)</f>
        <v>300000</v>
      </c>
      <c r="J17" s="106"/>
    </row>
    <row r="18" spans="1:11" ht="8.25" customHeight="1">
      <c r="A18" s="141"/>
      <c r="B18" s="152"/>
      <c r="C18" s="152"/>
      <c r="D18" s="152"/>
      <c r="E18" s="152"/>
      <c r="F18" s="152"/>
      <c r="G18" s="152"/>
      <c r="H18" s="152"/>
      <c r="I18" s="153"/>
      <c r="J18" s="153"/>
      <c r="K18" s="145"/>
    </row>
    <row r="19" spans="1:11">
      <c r="A19" s="140" t="s">
        <v>164</v>
      </c>
      <c r="B19" s="114" t="s">
        <v>110</v>
      </c>
      <c r="C19" s="114"/>
      <c r="D19" s="114"/>
      <c r="E19" s="114"/>
      <c r="F19" s="151">
        <f>I47</f>
        <v>200000</v>
      </c>
      <c r="G19" s="151"/>
      <c r="H19" s="151"/>
      <c r="I19" s="151"/>
      <c r="J19" s="151"/>
    </row>
    <row r="20" spans="1:11">
      <c r="A20" s="141"/>
      <c r="B20" s="154" t="s">
        <v>143</v>
      </c>
      <c r="C20" s="154"/>
      <c r="D20" s="154"/>
      <c r="E20" s="154"/>
      <c r="F20" s="154"/>
      <c r="G20" s="154"/>
      <c r="H20" s="154"/>
      <c r="I20" s="154"/>
      <c r="J20" s="154"/>
    </row>
    <row r="21" spans="1:11">
      <c r="A21" s="141" t="s">
        <v>104</v>
      </c>
      <c r="B21" s="97" t="s">
        <v>111</v>
      </c>
      <c r="C21" s="97"/>
      <c r="D21" s="97"/>
      <c r="E21" s="97"/>
      <c r="F21" s="96" t="s">
        <v>112</v>
      </c>
      <c r="G21" s="96" t="s">
        <v>113</v>
      </c>
      <c r="H21" s="96" t="s">
        <v>107</v>
      </c>
      <c r="I21" s="97" t="s">
        <v>108</v>
      </c>
      <c r="J21" s="97"/>
    </row>
    <row r="22" spans="1:11">
      <c r="A22" s="141">
        <v>1</v>
      </c>
      <c r="B22" s="136" t="s">
        <v>114</v>
      </c>
      <c r="C22" s="136"/>
      <c r="D22" s="136"/>
      <c r="E22" s="136"/>
      <c r="F22" s="157"/>
      <c r="G22" s="134">
        <v>1</v>
      </c>
      <c r="H22" s="158">
        <v>150000</v>
      </c>
      <c r="I22" s="98">
        <f>G22*H22</f>
        <v>150000</v>
      </c>
      <c r="J22" s="98"/>
    </row>
    <row r="23" spans="1:11">
      <c r="A23" s="141"/>
      <c r="B23" s="136"/>
      <c r="C23" s="136"/>
      <c r="D23" s="136"/>
      <c r="E23" s="136"/>
      <c r="F23" s="157"/>
      <c r="G23" s="134"/>
      <c r="H23" s="158">
        <v>0</v>
      </c>
      <c r="I23" s="98">
        <f t="shared" ref="I23:I24" si="1">G23*H23</f>
        <v>0</v>
      </c>
      <c r="J23" s="98"/>
    </row>
    <row r="24" spans="1:11">
      <c r="A24" s="141"/>
      <c r="B24" s="136"/>
      <c r="C24" s="136"/>
      <c r="D24" s="136"/>
      <c r="E24" s="136"/>
      <c r="F24" s="157"/>
      <c r="G24" s="134"/>
      <c r="H24" s="158">
        <v>0</v>
      </c>
      <c r="I24" s="98">
        <f t="shared" si="1"/>
        <v>0</v>
      </c>
      <c r="J24" s="98"/>
    </row>
    <row r="25" spans="1:11">
      <c r="A25" s="141"/>
      <c r="B25" s="159"/>
      <c r="C25" s="160"/>
      <c r="D25" s="160"/>
      <c r="E25" s="161"/>
      <c r="F25" s="157"/>
      <c r="G25" s="134"/>
      <c r="H25" s="158"/>
      <c r="I25" s="99"/>
      <c r="J25" s="100"/>
    </row>
    <row r="26" spans="1:11">
      <c r="B26" s="101" t="s">
        <v>115</v>
      </c>
      <c r="C26" s="102"/>
      <c r="D26" s="102"/>
      <c r="E26" s="102"/>
      <c r="F26" s="102"/>
      <c r="G26" s="102"/>
      <c r="H26" s="103"/>
      <c r="I26" s="106">
        <f>SUM(I22:J25)</f>
        <v>150000</v>
      </c>
      <c r="J26" s="106"/>
    </row>
    <row r="27" spans="1:11">
      <c r="A27" s="141"/>
      <c r="B27" s="95" t="s">
        <v>144</v>
      </c>
      <c r="C27" s="95"/>
      <c r="D27" s="95"/>
      <c r="E27" s="95"/>
      <c r="F27" s="95"/>
      <c r="G27" s="95"/>
      <c r="H27" s="95"/>
      <c r="I27" s="95"/>
      <c r="J27" s="95"/>
    </row>
    <row r="28" spans="1:11">
      <c r="A28" s="141" t="s">
        <v>104</v>
      </c>
      <c r="B28" s="97" t="s">
        <v>116</v>
      </c>
      <c r="C28" s="97"/>
      <c r="D28" s="97"/>
      <c r="E28" s="97"/>
      <c r="F28" s="96" t="s">
        <v>117</v>
      </c>
      <c r="G28" s="96" t="s">
        <v>113</v>
      </c>
      <c r="H28" s="96" t="s">
        <v>107</v>
      </c>
      <c r="I28" s="97" t="s">
        <v>118</v>
      </c>
      <c r="J28" s="97"/>
    </row>
    <row r="29" spans="1:11">
      <c r="A29" s="141">
        <v>1</v>
      </c>
      <c r="B29" s="92" t="s">
        <v>119</v>
      </c>
      <c r="C29" s="92"/>
      <c r="D29" s="92"/>
      <c r="E29" s="92"/>
      <c r="F29" s="134">
        <v>1</v>
      </c>
      <c r="G29" s="134"/>
      <c r="H29" s="158">
        <v>10000</v>
      </c>
      <c r="I29" s="107">
        <f>F29*H29</f>
        <v>10000</v>
      </c>
      <c r="J29" s="107"/>
    </row>
    <row r="30" spans="1:11">
      <c r="A30" s="141">
        <v>2</v>
      </c>
      <c r="B30" s="92" t="s">
        <v>120</v>
      </c>
      <c r="C30" s="92"/>
      <c r="D30" s="92"/>
      <c r="E30" s="92"/>
      <c r="F30" s="134">
        <v>1</v>
      </c>
      <c r="G30" s="134"/>
      <c r="H30" s="158">
        <v>9000</v>
      </c>
      <c r="I30" s="107">
        <f t="shared" ref="I30:I31" si="2">F30*H30</f>
        <v>9000</v>
      </c>
      <c r="J30" s="107"/>
    </row>
    <row r="31" spans="1:11">
      <c r="A31" s="141">
        <v>3</v>
      </c>
      <c r="B31" s="92" t="s">
        <v>121</v>
      </c>
      <c r="C31" s="92"/>
      <c r="D31" s="92"/>
      <c r="E31" s="92"/>
      <c r="F31" s="134">
        <v>1</v>
      </c>
      <c r="G31" s="162"/>
      <c r="H31" s="163">
        <v>7000</v>
      </c>
      <c r="I31" s="107">
        <f t="shared" si="2"/>
        <v>7000</v>
      </c>
      <c r="J31" s="107"/>
    </row>
    <row r="32" spans="1:11">
      <c r="B32" s="101" t="s">
        <v>115</v>
      </c>
      <c r="C32" s="102"/>
      <c r="D32" s="102"/>
      <c r="E32" s="102"/>
      <c r="F32" s="102"/>
      <c r="G32" s="102"/>
      <c r="H32" s="103"/>
      <c r="I32" s="106">
        <f>SUM(I29:J31)</f>
        <v>26000</v>
      </c>
      <c r="J32" s="106"/>
    </row>
    <row r="33" spans="1:10">
      <c r="A33" s="141"/>
      <c r="B33" s="94" t="s">
        <v>145</v>
      </c>
      <c r="C33" s="94"/>
      <c r="D33" s="94"/>
      <c r="E33" s="94"/>
      <c r="F33" s="94"/>
      <c r="G33" s="94"/>
      <c r="H33" s="94"/>
      <c r="I33" s="94"/>
      <c r="J33" s="94"/>
    </row>
    <row r="34" spans="1:10">
      <c r="A34" s="141">
        <v>1</v>
      </c>
      <c r="B34" s="108" t="s">
        <v>122</v>
      </c>
      <c r="C34" s="109"/>
      <c r="D34" s="109"/>
      <c r="E34" s="109"/>
      <c r="F34" s="110"/>
      <c r="G34" s="166" t="s">
        <v>175</v>
      </c>
      <c r="H34" s="165"/>
      <c r="I34" s="99">
        <f>E34</f>
        <v>0</v>
      </c>
      <c r="J34" s="100"/>
    </row>
    <row r="35" spans="1:10">
      <c r="A35" s="141">
        <v>2</v>
      </c>
      <c r="B35" s="108" t="s">
        <v>123</v>
      </c>
      <c r="C35" s="109"/>
      <c r="D35" s="109"/>
      <c r="E35" s="109"/>
      <c r="F35" s="110"/>
      <c r="G35" s="164">
        <v>3000</v>
      </c>
      <c r="H35" s="165"/>
      <c r="I35" s="99">
        <f>G35</f>
        <v>3000</v>
      </c>
      <c r="J35" s="100"/>
    </row>
    <row r="36" spans="1:10">
      <c r="A36" s="141">
        <v>3</v>
      </c>
      <c r="B36" s="108" t="s">
        <v>124</v>
      </c>
      <c r="C36" s="109"/>
      <c r="D36" s="109"/>
      <c r="E36" s="109"/>
      <c r="F36" s="110"/>
      <c r="G36" s="164">
        <v>1000</v>
      </c>
      <c r="H36" s="165"/>
      <c r="I36" s="99">
        <f>G36</f>
        <v>1000</v>
      </c>
      <c r="J36" s="100"/>
    </row>
    <row r="37" spans="1:10">
      <c r="A37" s="141">
        <v>4</v>
      </c>
      <c r="B37" s="108" t="s">
        <v>125</v>
      </c>
      <c r="C37" s="109"/>
      <c r="D37" s="109"/>
      <c r="E37" s="109"/>
      <c r="F37" s="110"/>
      <c r="G37" s="164">
        <v>5000</v>
      </c>
      <c r="H37" s="165"/>
      <c r="I37" s="99">
        <f>G37</f>
        <v>5000</v>
      </c>
      <c r="J37" s="100"/>
    </row>
    <row r="38" spans="1:10">
      <c r="A38" s="141">
        <v>5</v>
      </c>
      <c r="B38" s="108" t="s">
        <v>126</v>
      </c>
      <c r="C38" s="109"/>
      <c r="D38" s="109"/>
      <c r="E38" s="109"/>
      <c r="F38" s="110"/>
      <c r="G38" s="164">
        <v>5000</v>
      </c>
      <c r="H38" s="165"/>
      <c r="I38" s="99">
        <f>G38</f>
        <v>5000</v>
      </c>
      <c r="J38" s="100"/>
    </row>
    <row r="39" spans="1:10">
      <c r="A39" s="141">
        <v>6</v>
      </c>
      <c r="B39" s="108" t="s">
        <v>146</v>
      </c>
      <c r="C39" s="109"/>
      <c r="D39" s="109"/>
      <c r="E39" s="109"/>
      <c r="F39" s="110"/>
      <c r="G39" s="164">
        <v>5000</v>
      </c>
      <c r="H39" s="165"/>
      <c r="I39" s="99">
        <f t="shared" ref="I39:I41" si="3">G39</f>
        <v>5000</v>
      </c>
      <c r="J39" s="100"/>
    </row>
    <row r="40" spans="1:10">
      <c r="A40" s="141">
        <v>7</v>
      </c>
      <c r="B40" s="108" t="s">
        <v>172</v>
      </c>
      <c r="C40" s="109"/>
      <c r="D40" s="109"/>
      <c r="E40" s="109"/>
      <c r="F40" s="110"/>
      <c r="G40" s="164">
        <v>1000</v>
      </c>
      <c r="H40" s="165"/>
      <c r="I40" s="99">
        <f>G40</f>
        <v>1000</v>
      </c>
      <c r="J40" s="100"/>
    </row>
    <row r="41" spans="1:10">
      <c r="A41" s="141">
        <v>8</v>
      </c>
      <c r="B41" s="108" t="s">
        <v>127</v>
      </c>
      <c r="C41" s="109"/>
      <c r="D41" s="109"/>
      <c r="E41" s="109"/>
      <c r="F41" s="110"/>
      <c r="G41" s="164">
        <v>4000</v>
      </c>
      <c r="H41" s="165"/>
      <c r="I41" s="99">
        <f t="shared" si="3"/>
        <v>4000</v>
      </c>
      <c r="J41" s="100"/>
    </row>
    <row r="42" spans="1:10">
      <c r="B42" s="101" t="s">
        <v>115</v>
      </c>
      <c r="C42" s="102"/>
      <c r="D42" s="102"/>
      <c r="E42" s="102"/>
      <c r="F42" s="102"/>
      <c r="G42" s="102"/>
      <c r="H42" s="103"/>
      <c r="I42" s="104">
        <f>SUM(I34:J41)</f>
        <v>24000</v>
      </c>
      <c r="J42" s="105"/>
    </row>
    <row r="43" spans="1:10">
      <c r="A43" s="140" t="s">
        <v>165</v>
      </c>
      <c r="B43" s="114" t="s">
        <v>147</v>
      </c>
      <c r="C43" s="114"/>
      <c r="D43" s="114"/>
      <c r="E43" s="114"/>
      <c r="F43" s="114"/>
      <c r="G43" s="114"/>
      <c r="H43" s="114"/>
      <c r="I43" s="114"/>
      <c r="J43" s="114"/>
    </row>
    <row r="44" spans="1:10">
      <c r="A44" s="142"/>
      <c r="B44" s="108" t="s">
        <v>128</v>
      </c>
      <c r="C44" s="109"/>
      <c r="D44" s="109"/>
      <c r="E44" s="109"/>
      <c r="F44" s="109"/>
      <c r="G44" s="109"/>
      <c r="H44" s="110"/>
      <c r="I44" s="115">
        <f>I26</f>
        <v>150000</v>
      </c>
      <c r="J44" s="115"/>
    </row>
    <row r="45" spans="1:10">
      <c r="A45" s="142"/>
      <c r="B45" s="108" t="s">
        <v>129</v>
      </c>
      <c r="C45" s="109"/>
      <c r="D45" s="109"/>
      <c r="E45" s="109"/>
      <c r="F45" s="109"/>
      <c r="G45" s="109"/>
      <c r="H45" s="110"/>
      <c r="I45" s="115">
        <f>I32</f>
        <v>26000</v>
      </c>
      <c r="J45" s="115"/>
    </row>
    <row r="46" spans="1:10">
      <c r="A46" s="142"/>
      <c r="B46" s="92" t="s">
        <v>130</v>
      </c>
      <c r="C46" s="92"/>
      <c r="D46" s="92"/>
      <c r="E46" s="92"/>
      <c r="F46" s="92"/>
      <c r="G46" s="92"/>
      <c r="H46" s="92"/>
      <c r="I46" s="150">
        <f>I42</f>
        <v>24000</v>
      </c>
      <c r="J46" s="115"/>
    </row>
    <row r="47" spans="1:10">
      <c r="B47" s="111" t="s">
        <v>115</v>
      </c>
      <c r="C47" s="111"/>
      <c r="D47" s="111"/>
      <c r="E47" s="111"/>
      <c r="F47" s="111"/>
      <c r="G47" s="111"/>
      <c r="H47" s="111"/>
      <c r="I47" s="105">
        <f>SUM(I44:I46)</f>
        <v>200000</v>
      </c>
      <c r="J47" s="106"/>
    </row>
    <row r="48" spans="1:10">
      <c r="A48" s="140" t="s">
        <v>166</v>
      </c>
      <c r="B48" s="146" t="s">
        <v>148</v>
      </c>
      <c r="C48" s="146"/>
      <c r="D48" s="146"/>
      <c r="E48" s="146"/>
      <c r="F48" s="146"/>
      <c r="G48" s="146"/>
      <c r="H48" s="146"/>
      <c r="I48" s="114"/>
      <c r="J48" s="114"/>
    </row>
    <row r="49" spans="1:10">
      <c r="A49" s="143"/>
      <c r="B49" s="98">
        <f>I47</f>
        <v>200000</v>
      </c>
      <c r="C49" s="98"/>
      <c r="D49" s="98"/>
      <c r="E49" s="98"/>
      <c r="F49" s="117">
        <v>3</v>
      </c>
      <c r="G49" s="117"/>
      <c r="H49" s="117"/>
      <c r="I49" s="98">
        <f>B49*F49</f>
        <v>600000</v>
      </c>
      <c r="J49" s="98"/>
    </row>
    <row r="50" spans="1:10">
      <c r="B50" s="111" t="s">
        <v>115</v>
      </c>
      <c r="C50" s="111"/>
      <c r="D50" s="111"/>
      <c r="E50" s="111"/>
      <c r="F50" s="111"/>
      <c r="G50" s="111"/>
      <c r="H50" s="111"/>
      <c r="I50" s="106">
        <f>SUM(I49)</f>
        <v>600000</v>
      </c>
      <c r="J50" s="106"/>
    </row>
    <row r="51" spans="1:10">
      <c r="A51" s="116"/>
      <c r="B51" s="116"/>
      <c r="C51" s="116"/>
      <c r="D51" s="116"/>
      <c r="E51" s="116"/>
      <c r="F51" s="116"/>
      <c r="G51" s="116"/>
      <c r="H51" s="116"/>
      <c r="I51" s="116"/>
      <c r="J51" s="116"/>
    </row>
    <row r="52" spans="1:10">
      <c r="A52" s="140" t="s">
        <v>167</v>
      </c>
      <c r="B52" s="114" t="s">
        <v>131</v>
      </c>
      <c r="C52" s="114"/>
      <c r="D52" s="114"/>
      <c r="E52" s="114"/>
      <c r="F52" s="114"/>
      <c r="G52" s="114"/>
      <c r="H52" s="114"/>
      <c r="I52" s="114"/>
      <c r="J52" s="114"/>
    </row>
    <row r="53" spans="1:10">
      <c r="A53" s="144"/>
      <c r="B53" s="92" t="s">
        <v>132</v>
      </c>
      <c r="C53" s="92"/>
      <c r="D53" s="92"/>
      <c r="E53" s="92"/>
      <c r="F53" s="99">
        <f>H8</f>
        <v>300000</v>
      </c>
      <c r="G53" s="118"/>
      <c r="H53" s="100"/>
      <c r="I53" s="106">
        <f>F53</f>
        <v>300000</v>
      </c>
      <c r="J53" s="106"/>
    </row>
    <row r="54" spans="1:10">
      <c r="A54" s="144"/>
      <c r="B54" s="92" t="s">
        <v>133</v>
      </c>
      <c r="C54" s="92"/>
      <c r="D54" s="92"/>
      <c r="E54" s="92"/>
      <c r="F54" s="99">
        <f>I47</f>
        <v>200000</v>
      </c>
      <c r="G54" s="118"/>
      <c r="H54" s="100"/>
      <c r="I54" s="106">
        <f>F54</f>
        <v>200000</v>
      </c>
      <c r="J54" s="106"/>
    </row>
    <row r="55" spans="1:10">
      <c r="B55" s="111" t="s">
        <v>115</v>
      </c>
      <c r="C55" s="111"/>
      <c r="D55" s="111"/>
      <c r="E55" s="111"/>
      <c r="F55" s="111"/>
      <c r="G55" s="111"/>
      <c r="H55" s="111"/>
      <c r="I55" s="106">
        <f>SUM(I53:J54)</f>
        <v>500000</v>
      </c>
      <c r="J55" s="106"/>
    </row>
    <row r="56" spans="1:10">
      <c r="A56" s="142"/>
      <c r="B56" s="142"/>
      <c r="C56" s="142"/>
      <c r="D56" s="142"/>
      <c r="E56" s="142"/>
      <c r="F56" s="142"/>
      <c r="G56" s="142"/>
      <c r="H56" s="142"/>
      <c r="I56" s="142"/>
      <c r="J56" s="142"/>
    </row>
    <row r="57" spans="1:10">
      <c r="A57" s="140" t="s">
        <v>168</v>
      </c>
      <c r="B57" s="146" t="s">
        <v>149</v>
      </c>
      <c r="C57" s="146"/>
      <c r="D57" s="146"/>
      <c r="E57" s="146"/>
      <c r="F57" s="146"/>
      <c r="G57" s="146"/>
      <c r="H57" s="146"/>
      <c r="I57" s="146"/>
      <c r="J57" s="146"/>
    </row>
    <row r="58" spans="1:10">
      <c r="A58" s="142"/>
      <c r="B58" s="92" t="s">
        <v>134</v>
      </c>
      <c r="C58" s="92"/>
      <c r="D58" s="92"/>
      <c r="E58" s="92"/>
      <c r="F58" s="92"/>
      <c r="G58" s="119">
        <f>I26</f>
        <v>150000</v>
      </c>
      <c r="H58" s="120"/>
      <c r="I58" s="98">
        <f>G58*12</f>
        <v>1800000</v>
      </c>
      <c r="J58" s="98"/>
    </row>
    <row r="59" spans="1:10">
      <c r="A59" s="142"/>
      <c r="B59" s="92" t="s">
        <v>135</v>
      </c>
      <c r="C59" s="92"/>
      <c r="D59" s="92"/>
      <c r="E59" s="92"/>
      <c r="F59" s="92"/>
      <c r="G59" s="119">
        <f>I32</f>
        <v>26000</v>
      </c>
      <c r="H59" s="120"/>
      <c r="I59" s="98">
        <f t="shared" ref="I59:I60" si="4">G59*12</f>
        <v>312000</v>
      </c>
      <c r="J59" s="98"/>
    </row>
    <row r="60" spans="1:10">
      <c r="A60" s="142"/>
      <c r="B60" s="92" t="s">
        <v>136</v>
      </c>
      <c r="C60" s="92"/>
      <c r="D60" s="92"/>
      <c r="E60" s="92"/>
      <c r="F60" s="92"/>
      <c r="G60" s="119">
        <f>I42</f>
        <v>24000</v>
      </c>
      <c r="H60" s="120"/>
      <c r="I60" s="98">
        <f t="shared" si="4"/>
        <v>288000</v>
      </c>
      <c r="J60" s="98"/>
    </row>
    <row r="61" spans="1:10">
      <c r="A61" s="142"/>
      <c r="B61" s="92" t="s">
        <v>150</v>
      </c>
      <c r="C61" s="92"/>
      <c r="D61" s="92"/>
      <c r="E61" s="92"/>
      <c r="F61" s="92"/>
      <c r="G61" s="119">
        <f>I55</f>
        <v>500000</v>
      </c>
      <c r="H61" s="120"/>
      <c r="I61" s="98">
        <f>G61*12/100</f>
        <v>60000</v>
      </c>
      <c r="J61" s="98"/>
    </row>
    <row r="62" spans="1:10">
      <c r="A62" s="142"/>
      <c r="B62" s="92" t="s">
        <v>151</v>
      </c>
      <c r="C62" s="92"/>
      <c r="D62" s="92"/>
      <c r="E62" s="92"/>
      <c r="F62" s="92"/>
      <c r="G62" s="119">
        <f>I17</f>
        <v>300000</v>
      </c>
      <c r="H62" s="120"/>
      <c r="I62" s="98">
        <f>G62*10/100</f>
        <v>30000</v>
      </c>
      <c r="J62" s="98"/>
    </row>
    <row r="63" spans="1:10">
      <c r="B63" s="101" t="s">
        <v>115</v>
      </c>
      <c r="C63" s="102"/>
      <c r="D63" s="102"/>
      <c r="E63" s="102"/>
      <c r="F63" s="102"/>
      <c r="G63" s="102"/>
      <c r="H63" s="103"/>
      <c r="I63" s="121">
        <f>SUM(I58:J62)</f>
        <v>2490000</v>
      </c>
      <c r="J63" s="121"/>
    </row>
    <row r="64" spans="1:10">
      <c r="A64" s="141"/>
      <c r="B64" s="112"/>
      <c r="C64" s="112"/>
      <c r="D64" s="112"/>
      <c r="E64" s="112"/>
      <c r="F64" s="112"/>
      <c r="G64" s="112"/>
      <c r="H64" s="112"/>
      <c r="I64" s="112"/>
      <c r="J64" s="112"/>
    </row>
    <row r="65" spans="1:10">
      <c r="A65" s="140" t="s">
        <v>169</v>
      </c>
      <c r="B65" s="122" t="s">
        <v>173</v>
      </c>
      <c r="C65" s="123"/>
      <c r="D65" s="123"/>
      <c r="E65" s="124"/>
      <c r="F65" s="125" t="s">
        <v>113</v>
      </c>
      <c r="G65" s="125"/>
      <c r="H65" s="125" t="s">
        <v>108</v>
      </c>
      <c r="I65" s="125"/>
      <c r="J65" s="125"/>
    </row>
    <row r="66" spans="1:10">
      <c r="A66" s="144"/>
      <c r="B66" s="108" t="s">
        <v>173</v>
      </c>
      <c r="C66" s="109"/>
      <c r="D66" s="109"/>
      <c r="E66" s="110"/>
      <c r="F66" s="117"/>
      <c r="G66" s="117"/>
      <c r="H66" s="98">
        <f>I63</f>
        <v>2490000</v>
      </c>
      <c r="I66" s="98"/>
      <c r="J66" s="98"/>
    </row>
    <row r="67" spans="1:10">
      <c r="A67" s="144"/>
      <c r="B67" s="117"/>
      <c r="C67" s="117"/>
      <c r="D67" s="117"/>
      <c r="E67" s="117"/>
      <c r="F67" s="117"/>
      <c r="G67" s="117"/>
      <c r="H67" s="117"/>
      <c r="I67" s="117"/>
      <c r="J67" s="117"/>
    </row>
    <row r="68" spans="1:10">
      <c r="B68" s="101" t="s">
        <v>115</v>
      </c>
      <c r="C68" s="102"/>
      <c r="D68" s="102"/>
      <c r="E68" s="102"/>
      <c r="F68" s="102"/>
      <c r="G68" s="103"/>
      <c r="H68" s="106">
        <f>SUM(H66:J67)</f>
        <v>2490000</v>
      </c>
      <c r="I68" s="106"/>
      <c r="J68" s="106"/>
    </row>
    <row r="69" spans="1:10">
      <c r="A69" s="140" t="s">
        <v>170</v>
      </c>
      <c r="B69" s="122" t="s">
        <v>174</v>
      </c>
      <c r="C69" s="123"/>
      <c r="D69" s="123"/>
      <c r="E69" s="124"/>
      <c r="F69" s="125" t="s">
        <v>113</v>
      </c>
      <c r="G69" s="125"/>
      <c r="H69" s="125" t="s">
        <v>108</v>
      </c>
      <c r="I69" s="125"/>
      <c r="J69" s="125"/>
    </row>
    <row r="70" spans="1:10">
      <c r="A70" s="144"/>
      <c r="B70" s="122" t="s">
        <v>152</v>
      </c>
      <c r="C70" s="123"/>
      <c r="D70" s="123"/>
      <c r="E70" s="124"/>
      <c r="F70" s="117"/>
      <c r="G70" s="117"/>
      <c r="H70" s="107">
        <f>H68*35%</f>
        <v>871500</v>
      </c>
      <c r="I70" s="107"/>
      <c r="J70" s="107"/>
    </row>
    <row r="71" spans="1:10">
      <c r="A71" s="144"/>
      <c r="B71" s="122" t="s">
        <v>173</v>
      </c>
      <c r="C71" s="123"/>
      <c r="D71" s="123"/>
      <c r="E71" s="124"/>
      <c r="F71" s="117"/>
      <c r="G71" s="117"/>
      <c r="H71" s="98">
        <f>H68</f>
        <v>2490000</v>
      </c>
      <c r="I71" s="117"/>
      <c r="J71" s="117"/>
    </row>
    <row r="72" spans="1:10">
      <c r="B72" s="147" t="s">
        <v>115</v>
      </c>
      <c r="C72" s="148"/>
      <c r="D72" s="148"/>
      <c r="E72" s="148"/>
      <c r="F72" s="148"/>
      <c r="G72" s="149"/>
      <c r="H72" s="121">
        <f>SUM(H70:J71)</f>
        <v>3361500</v>
      </c>
      <c r="I72" s="121"/>
      <c r="J72" s="121"/>
    </row>
    <row r="73" spans="1:10">
      <c r="A73" s="126"/>
      <c r="B73" s="126"/>
      <c r="C73" s="126"/>
      <c r="D73" s="126"/>
      <c r="E73" s="126"/>
      <c r="F73" s="126"/>
      <c r="G73" s="126"/>
      <c r="H73" s="126"/>
      <c r="I73" s="126"/>
      <c r="J73" s="126"/>
    </row>
    <row r="74" spans="1:10">
      <c r="A74" s="126" t="s">
        <v>171</v>
      </c>
      <c r="B74" s="127" t="s">
        <v>137</v>
      </c>
      <c r="C74" s="128"/>
      <c r="D74" s="114" t="s">
        <v>138</v>
      </c>
      <c r="E74" s="114"/>
      <c r="F74" s="114"/>
      <c r="G74" s="114"/>
      <c r="H74" s="106">
        <f>H72</f>
        <v>3361500</v>
      </c>
      <c r="I74" s="106"/>
      <c r="J74" s="106"/>
    </row>
    <row r="75" spans="1:10">
      <c r="A75" s="126"/>
      <c r="B75" s="129"/>
      <c r="C75" s="130"/>
      <c r="D75" s="114" t="s">
        <v>139</v>
      </c>
      <c r="E75" s="114"/>
      <c r="F75" s="114"/>
      <c r="G75" s="114"/>
      <c r="H75" s="106">
        <f>H68</f>
        <v>2490000</v>
      </c>
      <c r="I75" s="106"/>
      <c r="J75" s="106"/>
    </row>
    <row r="76" spans="1:10">
      <c r="B76" s="122" t="s">
        <v>153</v>
      </c>
      <c r="C76" s="123"/>
      <c r="D76" s="123"/>
      <c r="E76" s="123"/>
      <c r="F76" s="123"/>
      <c r="G76" s="124"/>
      <c r="H76" s="106">
        <f>H74-H75</f>
        <v>871500</v>
      </c>
      <c r="I76" s="106"/>
      <c r="J76" s="106"/>
    </row>
    <row r="77" spans="1:10">
      <c r="A77" s="141"/>
      <c r="B77" s="112"/>
      <c r="C77" s="112"/>
      <c r="D77" s="112"/>
      <c r="E77" s="112"/>
      <c r="F77" s="112"/>
      <c r="G77" s="113"/>
      <c r="H77" s="113"/>
      <c r="I77" s="113"/>
      <c r="J77" s="113"/>
    </row>
    <row r="78" spans="1:10">
      <c r="A78" s="141"/>
      <c r="B78" s="112"/>
      <c r="C78" s="112"/>
      <c r="D78" s="112"/>
      <c r="E78" s="112"/>
      <c r="F78" s="112"/>
      <c r="G78" s="112"/>
      <c r="H78" s="112"/>
      <c r="I78" s="112"/>
      <c r="J78" s="112"/>
    </row>
    <row r="79" spans="1:10">
      <c r="A79" s="141"/>
      <c r="B79" s="112"/>
      <c r="C79" s="112"/>
      <c r="D79" s="112"/>
      <c r="E79" s="112"/>
      <c r="F79" s="131" t="s">
        <v>140</v>
      </c>
      <c r="G79" s="131"/>
      <c r="H79" s="131"/>
      <c r="I79" s="131"/>
      <c r="J79" s="112"/>
    </row>
  </sheetData>
  <mergeCells count="171">
    <mergeCell ref="B76:G76"/>
    <mergeCell ref="B26:H26"/>
    <mergeCell ref="B32:H32"/>
    <mergeCell ref="F19:J19"/>
    <mergeCell ref="B19:E19"/>
    <mergeCell ref="B40:F40"/>
    <mergeCell ref="G40:H40"/>
    <mergeCell ref="I40:J40"/>
    <mergeCell ref="B50:H50"/>
    <mergeCell ref="B42:H42"/>
    <mergeCell ref="B55:H55"/>
    <mergeCell ref="B63:H63"/>
    <mergeCell ref="B68:G68"/>
    <mergeCell ref="B72:G72"/>
    <mergeCell ref="H75:J75"/>
    <mergeCell ref="H76:J76"/>
    <mergeCell ref="F79:I79"/>
    <mergeCell ref="B4:E4"/>
    <mergeCell ref="B5:E5"/>
    <mergeCell ref="B6:E6"/>
    <mergeCell ref="F4:J4"/>
    <mergeCell ref="F5:J5"/>
    <mergeCell ref="F71:G71"/>
    <mergeCell ref="H71:J71"/>
    <mergeCell ref="H72:J72"/>
    <mergeCell ref="A73:J73"/>
    <mergeCell ref="A74:A75"/>
    <mergeCell ref="B74:C75"/>
    <mergeCell ref="D74:G74"/>
    <mergeCell ref="H74:J74"/>
    <mergeCell ref="D75:G75"/>
    <mergeCell ref="H68:J68"/>
    <mergeCell ref="B69:E69"/>
    <mergeCell ref="F69:G69"/>
    <mergeCell ref="H69:J69"/>
    <mergeCell ref="A70:A71"/>
    <mergeCell ref="B70:E70"/>
    <mergeCell ref="F70:G70"/>
    <mergeCell ref="H70:J70"/>
    <mergeCell ref="B71:E71"/>
    <mergeCell ref="A66:A67"/>
    <mergeCell ref="B66:E66"/>
    <mergeCell ref="F66:G66"/>
    <mergeCell ref="H66:J66"/>
    <mergeCell ref="B67:E67"/>
    <mergeCell ref="F67:G67"/>
    <mergeCell ref="H67:J67"/>
    <mergeCell ref="B62:F62"/>
    <mergeCell ref="G62:H62"/>
    <mergeCell ref="I62:J62"/>
    <mergeCell ref="I63:J63"/>
    <mergeCell ref="B65:E65"/>
    <mergeCell ref="F65:G65"/>
    <mergeCell ref="H65:J65"/>
    <mergeCell ref="G59:H59"/>
    <mergeCell ref="I59:J59"/>
    <mergeCell ref="B60:F60"/>
    <mergeCell ref="G60:H60"/>
    <mergeCell ref="I60:J60"/>
    <mergeCell ref="B61:F61"/>
    <mergeCell ref="G61:H61"/>
    <mergeCell ref="I61:J61"/>
    <mergeCell ref="I54:J54"/>
    <mergeCell ref="I55:J55"/>
    <mergeCell ref="A56:J56"/>
    <mergeCell ref="B57:J57"/>
    <mergeCell ref="A58:A62"/>
    <mergeCell ref="B58:F58"/>
    <mergeCell ref="G58:H58"/>
    <mergeCell ref="I58:J58"/>
    <mergeCell ref="B59:F59"/>
    <mergeCell ref="I50:J50"/>
    <mergeCell ref="A51:J51"/>
    <mergeCell ref="B52:J52"/>
    <mergeCell ref="A53:A54"/>
    <mergeCell ref="B53:E53"/>
    <mergeCell ref="F53:H53"/>
    <mergeCell ref="I53:J53"/>
    <mergeCell ref="B54:E54"/>
    <mergeCell ref="F54:H54"/>
    <mergeCell ref="I47:J47"/>
    <mergeCell ref="B48:J48"/>
    <mergeCell ref="B49:E49"/>
    <mergeCell ref="F49:H49"/>
    <mergeCell ref="I49:J49"/>
    <mergeCell ref="B47:H47"/>
    <mergeCell ref="B43:J43"/>
    <mergeCell ref="A44:A46"/>
    <mergeCell ref="B44:H44"/>
    <mergeCell ref="I44:J44"/>
    <mergeCell ref="B45:H45"/>
    <mergeCell ref="I45:J45"/>
    <mergeCell ref="B46:H46"/>
    <mergeCell ref="I46:J46"/>
    <mergeCell ref="B41:F41"/>
    <mergeCell ref="G41:H41"/>
    <mergeCell ref="I41:J41"/>
    <mergeCell ref="I42:J42"/>
    <mergeCell ref="B38:F38"/>
    <mergeCell ref="G38:H38"/>
    <mergeCell ref="I38:J38"/>
    <mergeCell ref="B39:F39"/>
    <mergeCell ref="G39:H39"/>
    <mergeCell ref="I39:J39"/>
    <mergeCell ref="B36:F36"/>
    <mergeCell ref="G36:H36"/>
    <mergeCell ref="I36:J36"/>
    <mergeCell ref="B37:F37"/>
    <mergeCell ref="G37:H37"/>
    <mergeCell ref="I37:J37"/>
    <mergeCell ref="B33:J33"/>
    <mergeCell ref="B34:F34"/>
    <mergeCell ref="G34:H34"/>
    <mergeCell ref="I34:J34"/>
    <mergeCell ref="B35:F35"/>
    <mergeCell ref="G35:H35"/>
    <mergeCell ref="I35:J35"/>
    <mergeCell ref="B30:E30"/>
    <mergeCell ref="I30:J30"/>
    <mergeCell ref="B31:E31"/>
    <mergeCell ref="I31:J31"/>
    <mergeCell ref="I32:J32"/>
    <mergeCell ref="I26:J26"/>
    <mergeCell ref="B27:J27"/>
    <mergeCell ref="B28:E28"/>
    <mergeCell ref="I28:J28"/>
    <mergeCell ref="B29:E29"/>
    <mergeCell ref="I29:J29"/>
    <mergeCell ref="B24:E24"/>
    <mergeCell ref="I24:J24"/>
    <mergeCell ref="B25:E25"/>
    <mergeCell ref="I25:J25"/>
    <mergeCell ref="B20:J20"/>
    <mergeCell ref="B21:E21"/>
    <mergeCell ref="I21:J21"/>
    <mergeCell ref="B22:E22"/>
    <mergeCell ref="I22:J22"/>
    <mergeCell ref="B23:E23"/>
    <mergeCell ref="I23:J23"/>
    <mergeCell ref="B16:E16"/>
    <mergeCell ref="G16:H16"/>
    <mergeCell ref="I16:J16"/>
    <mergeCell ref="B17:H17"/>
    <mergeCell ref="I17:J17"/>
    <mergeCell ref="B14:E14"/>
    <mergeCell ref="G14:H14"/>
    <mergeCell ref="I14:J14"/>
    <mergeCell ref="B15:E15"/>
    <mergeCell ref="G15:H15"/>
    <mergeCell ref="I15:J15"/>
    <mergeCell ref="B12:E12"/>
    <mergeCell ref="G12:H12"/>
    <mergeCell ref="I12:J12"/>
    <mergeCell ref="B13:E13"/>
    <mergeCell ref="G13:H13"/>
    <mergeCell ref="I13:J13"/>
    <mergeCell ref="B9:E9"/>
    <mergeCell ref="B10:E10"/>
    <mergeCell ref="F10:J10"/>
    <mergeCell ref="B11:E11"/>
    <mergeCell ref="G11:H11"/>
    <mergeCell ref="I11:J11"/>
    <mergeCell ref="I9:J9"/>
    <mergeCell ref="F9:H9"/>
    <mergeCell ref="A1:J1"/>
    <mergeCell ref="B2:J2"/>
    <mergeCell ref="B3:J3"/>
    <mergeCell ref="B7:E7"/>
    <mergeCell ref="F7:J7"/>
    <mergeCell ref="B8:E8"/>
    <mergeCell ref="F6:J6"/>
  </mergeCells>
  <pageMargins left="0.25" right="0.25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Report</vt:lpstr>
      <vt:lpstr>Hindi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Pankaj</dc:creator>
  <cp:lastModifiedBy>Pankaj</cp:lastModifiedBy>
  <cp:lastPrinted>2021-09-16T10:08:10Z</cp:lastPrinted>
  <dcterms:created xsi:type="dcterms:W3CDTF">2021-09-16T03:45:35Z</dcterms:created>
  <dcterms:modified xsi:type="dcterms:W3CDTF">2021-09-16T13:13:44Z</dcterms:modified>
</cp:coreProperties>
</file>